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S_KULK\4_Odborne_skupiny_KS\Sk_pro_analyzu_a_spojeni\PRO_ZASTUPITELE\"/>
    </mc:Choice>
  </mc:AlternateContent>
  <bookViews>
    <workbookView xWindow="0" yWindow="0" windowWidth="26083" windowHeight="10311"/>
  </bookViews>
  <sheets>
    <sheet name="DISTR 29.4.2020" sheetId="2" r:id="rId1"/>
  </sheets>
  <definedNames>
    <definedName name="_xlnm.Print_Area" localSheetId="0">'DISTR 29.4.2020'!$A$1:$AC$63</definedName>
  </definedNames>
  <calcPr calcId="162913"/>
</workbook>
</file>

<file path=xl/calcChain.xml><?xml version="1.0" encoding="utf-8"?>
<calcChain xmlns="http://schemas.openxmlformats.org/spreadsheetml/2006/main">
  <c r="Y4" i="2" l="1"/>
  <c r="X4" i="2"/>
  <c r="L7" i="2"/>
  <c r="L4" i="2"/>
  <c r="K13" i="2"/>
  <c r="G4" i="2"/>
  <c r="Q11" i="2"/>
  <c r="C4" i="2"/>
  <c r="E13" i="2" l="1"/>
  <c r="E11" i="2"/>
  <c r="E7" i="2"/>
  <c r="C13" i="2"/>
  <c r="C7" i="2"/>
  <c r="AA15" i="2" l="1"/>
  <c r="Z15" i="2"/>
  <c r="V15" i="2"/>
  <c r="U15" i="2"/>
  <c r="T15" i="2"/>
  <c r="J13" i="2" l="1"/>
  <c r="J11" i="2"/>
  <c r="K11" i="2"/>
  <c r="K7" i="2"/>
  <c r="C11" i="2"/>
  <c r="O15" i="2" l="1"/>
  <c r="N15" i="2"/>
  <c r="W15" i="2"/>
  <c r="J4" i="2" l="1"/>
  <c r="I13" i="2" l="1"/>
  <c r="K4" i="2"/>
  <c r="G13" i="2"/>
  <c r="G11" i="2"/>
  <c r="G7" i="2"/>
  <c r="AC15" i="2" l="1"/>
  <c r="AB15" i="2"/>
  <c r="Y15" i="2"/>
  <c r="X15" i="2"/>
  <c r="S15" i="2"/>
  <c r="R15" i="2"/>
  <c r="Q15" i="2"/>
  <c r="P15" i="2"/>
  <c r="M15" i="2"/>
  <c r="L15" i="2"/>
  <c r="K15" i="2"/>
  <c r="J15" i="2"/>
  <c r="I15" i="2"/>
  <c r="H15" i="2"/>
  <c r="G15" i="2"/>
  <c r="F15" i="2"/>
  <c r="E15" i="2"/>
  <c r="D15" i="2"/>
  <c r="C15" i="2"/>
</calcChain>
</file>

<file path=xl/comments1.xml><?xml version="1.0" encoding="utf-8"?>
<comments xmlns="http://schemas.openxmlformats.org/spreadsheetml/2006/main">
  <authors>
    <author/>
    <author>Maršálková Ivana</author>
  </authors>
  <commentList>
    <comment ref="D2" authorId="0" shapeId="0">
      <text>
        <r>
          <rPr>
            <sz val="10"/>
            <color rgb="FF000000"/>
            <rFont val="Arial"/>
          </rPr>
          <t>v 1. týdnu evidovala pí Majerová
nyní eviduje Z.Hluštík/G.Šípková</t>
        </r>
      </text>
    </comment>
    <comment ref="W7" authorId="1" shapeId="0">
      <text>
        <r>
          <rPr>
            <b/>
            <sz val="9"/>
            <color indexed="81"/>
            <rFont val="Tahoma"/>
            <charset val="1"/>
          </rPr>
          <t>Maršálková Ivana:</t>
        </r>
        <r>
          <rPr>
            <sz val="9"/>
            <color indexed="81"/>
            <rFont val="Tahoma"/>
            <charset val="1"/>
          </rPr>
          <t xml:space="preserve">
zápůjčka</t>
        </r>
      </text>
    </comment>
  </commentList>
</comments>
</file>

<file path=xl/sharedStrings.xml><?xml version="1.0" encoding="utf-8"?>
<sst xmlns="http://schemas.openxmlformats.org/spreadsheetml/2006/main" count="63" uniqueCount="53">
  <si>
    <t>SKUPINY</t>
  </si>
  <si>
    <t>ÚSTENKY 
[ks]</t>
  </si>
  <si>
    <t>ROUŠKY textilní [ks]</t>
  </si>
  <si>
    <t>NANOROUŠKY [ks]</t>
  </si>
  <si>
    <t>NANOFILTRY [ks]</t>
  </si>
  <si>
    <t>RESPIRÁTORY FFP2 [ks]</t>
  </si>
  <si>
    <t>RESPIRÁTORY FFP3 [ks]</t>
  </si>
  <si>
    <t>OCHR. ŠTÍTY [ks]</t>
  </si>
  <si>
    <t>OCHR. BRÝLE [ks]</t>
  </si>
  <si>
    <t>RUKAVICE [párů]</t>
  </si>
  <si>
    <t>OBLEK [ks]</t>
  </si>
  <si>
    <t>NÁVLEKY NA BOTY (ks)</t>
  </si>
  <si>
    <t>BARET [ks]</t>
  </si>
  <si>
    <t>PLÁŠŤ [ks]</t>
  </si>
  <si>
    <t>RYCHLOTESTY [ks]</t>
  </si>
  <si>
    <t xml:space="preserve">FILTROVENT. JEDNOTKY [sada] </t>
  </si>
  <si>
    <t>ODBĚROVÝ SET [ks]</t>
  </si>
  <si>
    <t>VÝTĚROVÝ SET [ks]</t>
  </si>
  <si>
    <t>STAN NŮŽKOVÝ [ks]</t>
  </si>
  <si>
    <t>OCHR. (PROTICHEM.) MASKY [ks]</t>
  </si>
  <si>
    <t>FILTRY DO MASEK (P3R, MOF) [ks]</t>
  </si>
  <si>
    <t>DEZINF. 
RUCE [l]</t>
  </si>
  <si>
    <t>DEZINF. POVRCHY [l]</t>
  </si>
  <si>
    <t>doprava</t>
  </si>
  <si>
    <t>IZS</t>
  </si>
  <si>
    <t>KÚ LK</t>
  </si>
  <si>
    <t>lékárny</t>
  </si>
  <si>
    <t>nemocnice</t>
  </si>
  <si>
    <t>obce</t>
  </si>
  <si>
    <t>ostatní</t>
  </si>
  <si>
    <t>služby veř. spr.</t>
  </si>
  <si>
    <t>sociální služby</t>
  </si>
  <si>
    <t>školská zařízení</t>
  </si>
  <si>
    <t>zdravotní péče</t>
  </si>
  <si>
    <t>DISTRIBUCE CELKEM</t>
  </si>
  <si>
    <t>SKUPINY PRO DISTRIBUCI</t>
  </si>
  <si>
    <t>služby veřejné správy</t>
  </si>
  <si>
    <t>úřady práce, pošty, ČSSZ, Agrární rada</t>
  </si>
  <si>
    <t>DD, DPS, hospic, azylový dům, domácí péče, DONOR z.s,dětské domovy, KÚLK - soc.odbor</t>
  </si>
  <si>
    <t>(i v roli předistribuce)</t>
  </si>
  <si>
    <t>zubaři, praktici, zdravotnická doprava DRN, lékařská komora, AS, SPL, SUKL</t>
  </si>
  <si>
    <t>Silnice LK, dopravci, KULK - odb.dopr.</t>
  </si>
  <si>
    <t>nemocnice, KHS, LDN, MMN</t>
  </si>
  <si>
    <t>pohřebnictví, KVK, energetika, teplárny, TUL zkoušky, VaK, KULK - odb.kult, Elmarco</t>
  </si>
  <si>
    <t>KNL, hejtman, odbory, ž.p.</t>
  </si>
  <si>
    <t>ZZS, HZS, Policie, vojsko, SDH, GIBS, KŠ, ČČK, celní správa</t>
  </si>
  <si>
    <t>ZŠ, MŠ, DM</t>
  </si>
  <si>
    <t>TEPLOMĚRY</t>
  </si>
  <si>
    <t>TERMOKAMERY</t>
  </si>
  <si>
    <t>VENTILÁTORY (ASTRAL, SV300, MASKY)</t>
  </si>
  <si>
    <t>LAHEV - KYSLÍK</t>
  </si>
  <si>
    <t>DŘEVENNÁ BEDNA</t>
  </si>
  <si>
    <t>Distribuce osobních ochranných pomůcek dodaných Libereckému kraji - stav od 16. 3. do 14. 5.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</si>
</sst>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28" x14ac:knownFonts="1">
    <font>
      <sz val="10"/>
      <color rgb="FF000000"/>
      <name val="Arial"/>
    </font>
    <font>
      <b/>
      <sz val="8"/>
      <color theme="1"/>
      <name val="Calibri"/>
    </font>
    <font>
      <b/>
      <sz val="10"/>
      <color theme="1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9"/>
      <name val="Calibri"/>
    </font>
    <font>
      <b/>
      <sz val="8"/>
      <name val="Calibri"/>
    </font>
    <font>
      <sz val="8"/>
      <color theme="1"/>
      <name val="Arial"/>
    </font>
    <font>
      <b/>
      <sz val="8"/>
      <color theme="1"/>
      <name val="Arial"/>
    </font>
    <font>
      <b/>
      <sz val="11"/>
      <color rgb="FF000000"/>
      <name val="Calibri"/>
    </font>
    <font>
      <sz val="10"/>
      <color theme="1"/>
      <name val="Arial"/>
    </font>
    <font>
      <sz val="11"/>
      <color rgb="FF2F75B5"/>
      <name val="Calibri"/>
    </font>
    <font>
      <sz val="10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i/>
      <sz val="9"/>
      <color theme="1"/>
      <name val="Arial"/>
    </font>
    <font>
      <i/>
      <sz val="9"/>
      <name val="Arial"/>
    </font>
    <font>
      <b/>
      <sz val="10"/>
      <color rgb="FF000000"/>
      <name val="Arial"/>
      <family val="2"/>
      <charset val="238"/>
      <scheme val="major"/>
    </font>
    <font>
      <sz val="1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000000"/>
      <name val="Calibri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8DB4E2"/>
        <bgColor rgb="FF8DB4E2"/>
      </patternFill>
    </fill>
    <fill>
      <patternFill patternType="solid">
        <fgColor theme="8"/>
        <bgColor theme="8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B7B7B7"/>
      </patternFill>
    </fill>
    <fill>
      <patternFill patternType="solid">
        <fgColor rgb="FFE6B8AF"/>
        <bgColor rgb="FFF9CB9C"/>
      </patternFill>
    </fill>
  </fills>
  <borders count="13">
    <border>
      <left/>
      <right/>
      <top/>
      <bottom/>
      <diagonal/>
    </border>
    <border>
      <left style="thick">
        <color rgb="FFB7B7B7"/>
      </left>
      <right/>
      <top style="thick">
        <color rgb="FFB7B7B7"/>
      </top>
      <bottom style="thick">
        <color rgb="FFB7B7B7"/>
      </bottom>
      <diagonal/>
    </border>
    <border>
      <left/>
      <right/>
      <top style="thick">
        <color rgb="FFB7B7B7"/>
      </top>
      <bottom style="thick">
        <color rgb="FFB7B7B7"/>
      </bottom>
      <diagonal/>
    </border>
    <border>
      <left/>
      <right style="thick">
        <color rgb="FFB7B7B7"/>
      </right>
      <top style="thick">
        <color rgb="FFB7B7B7"/>
      </top>
      <bottom style="thick">
        <color rgb="FFB7B7B7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/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/>
    <xf numFmtId="0" fontId="11" fillId="9" borderId="0" xfId="0" applyFont="1" applyFill="1" applyAlignme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0" xfId="0" applyFont="1" applyFill="1" applyAlignment="1"/>
    <xf numFmtId="0" fontId="16" fillId="2" borderId="0" xfId="0" applyFont="1" applyFill="1" applyAlignment="1"/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5" fillId="2" borderId="0" xfId="0" applyFont="1" applyFill="1" applyAlignment="1"/>
    <xf numFmtId="0" fontId="16" fillId="2" borderId="0" xfId="0" applyFont="1" applyFill="1" applyAlignment="1"/>
    <xf numFmtId="3" fontId="13" fillId="10" borderId="2" xfId="0" applyNumberFormat="1" applyFont="1" applyFill="1" applyBorder="1" applyAlignment="1">
      <alignment horizontal="center" vertical="center"/>
    </xf>
    <xf numFmtId="3" fontId="13" fillId="10" borderId="3" xfId="0" applyNumberFormat="1" applyFont="1" applyFill="1" applyBorder="1" applyAlignment="1">
      <alignment horizontal="center" vertical="center"/>
    </xf>
    <xf numFmtId="0" fontId="21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3" fillId="14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/>
    </xf>
    <xf numFmtId="3" fontId="19" fillId="2" borderId="8" xfId="0" applyNumberFormat="1" applyFont="1" applyFill="1" applyBorder="1" applyAlignment="1"/>
    <xf numFmtId="3" fontId="19" fillId="2" borderId="9" xfId="0" applyNumberFormat="1" applyFont="1" applyFill="1" applyBorder="1" applyAlignment="1"/>
    <xf numFmtId="0" fontId="20" fillId="2" borderId="7" xfId="0" applyFont="1" applyFill="1" applyBorder="1" applyAlignment="1"/>
    <xf numFmtId="0" fontId="18" fillId="2" borderId="10" xfId="0" applyFont="1" applyFill="1" applyBorder="1" applyAlignment="1">
      <alignment horizontal="left"/>
    </xf>
    <xf numFmtId="3" fontId="19" fillId="2" borderId="11" xfId="0" applyNumberFormat="1" applyFont="1" applyFill="1" applyBorder="1" applyAlignment="1"/>
    <xf numFmtId="3" fontId="19" fillId="2" borderId="12" xfId="0" applyNumberFormat="1" applyFont="1" applyFill="1" applyBorder="1" applyAlignment="1"/>
    <xf numFmtId="0" fontId="27" fillId="0" borderId="0" xfId="0" applyFont="1" applyAlignment="1">
      <alignment horizontal="left" vertical="center"/>
    </xf>
    <xf numFmtId="0" fontId="14" fillId="11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DISTRIBUCE NANOFILTRŮ DO SEKTORŮ (v kusech)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03762207009774E-3"/>
          <c:y val="0.16712962962962963"/>
          <c:w val="0.96633172314457849"/>
          <c:h val="0.683217045785943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'DISTR 29.4.2020'!$F$2</c:f>
              <c:strCache>
                <c:ptCount val="1"/>
                <c:pt idx="0">
                  <c:v>NANOFILTRY [ks]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'DISTR 29.4.2020'!$B$3:$B$13</c:f>
              <c:strCache>
                <c:ptCount val="11"/>
                <c:pt idx="0">
                  <c:v>doprava</c:v>
                </c:pt>
                <c:pt idx="1">
                  <c:v>IZS</c:v>
                </c:pt>
                <c:pt idx="2">
                  <c:v>KÚ LK</c:v>
                </c:pt>
                <c:pt idx="3">
                  <c:v>lékárny</c:v>
                </c:pt>
                <c:pt idx="4">
                  <c:v>nemocnice</c:v>
                </c:pt>
                <c:pt idx="5">
                  <c:v>obce</c:v>
                </c:pt>
                <c:pt idx="6">
                  <c:v>ostatní</c:v>
                </c:pt>
                <c:pt idx="7">
                  <c:v>služby veř. spr.</c:v>
                </c:pt>
                <c:pt idx="8">
                  <c:v>sociální služby</c:v>
                </c:pt>
                <c:pt idx="9">
                  <c:v>školská zařízení</c:v>
                </c:pt>
                <c:pt idx="10">
                  <c:v>zdravotní péče</c:v>
                </c:pt>
              </c:strCache>
            </c:strRef>
          </c:cat>
          <c:val>
            <c:numRef>
              <c:f>'DISTR 29.4.2020'!$F$3:$F$13</c:f>
              <c:numCache>
                <c:formatCode>#,##0</c:formatCode>
                <c:ptCount val="11"/>
                <c:pt idx="0">
                  <c:v>16400</c:v>
                </c:pt>
                <c:pt idx="1">
                  <c:v>407800</c:v>
                </c:pt>
                <c:pt idx="2">
                  <c:v>24550</c:v>
                </c:pt>
                <c:pt idx="4">
                  <c:v>192000</c:v>
                </c:pt>
                <c:pt idx="5">
                  <c:v>552400</c:v>
                </c:pt>
                <c:pt idx="6">
                  <c:v>25250</c:v>
                </c:pt>
                <c:pt idx="7">
                  <c:v>15050</c:v>
                </c:pt>
                <c:pt idx="8">
                  <c:v>194850</c:v>
                </c:pt>
                <c:pt idx="9">
                  <c:v>15700</c:v>
                </c:pt>
                <c:pt idx="10">
                  <c:v>189350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8-4F5D-8C0B-DCA61258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123992"/>
        <c:axId val="547123008"/>
        <c:axId val="0"/>
      </c:bar3DChart>
      <c:catAx>
        <c:axId val="54712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123008"/>
        <c:crosses val="autoZero"/>
        <c:auto val="1"/>
        <c:lblAlgn val="ctr"/>
        <c:lblOffset val="100"/>
        <c:noMultiLvlLbl val="0"/>
      </c:catAx>
      <c:valAx>
        <c:axId val="54712300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4712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DISTRIBUCE DEZINFEKCE DO SEKTORŮ (v litrech)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'DISTR 29.4.2020'!$AB$2</c:f>
              <c:strCache>
                <c:ptCount val="1"/>
                <c:pt idx="0">
                  <c:v>DEZINF. 
RUCE [l]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'DISTR 29.4.2020'!$B$3:$B$13</c:f>
              <c:strCache>
                <c:ptCount val="11"/>
                <c:pt idx="0">
                  <c:v>doprava</c:v>
                </c:pt>
                <c:pt idx="1">
                  <c:v>IZS</c:v>
                </c:pt>
                <c:pt idx="2">
                  <c:v>KÚ LK</c:v>
                </c:pt>
                <c:pt idx="3">
                  <c:v>lékárny</c:v>
                </c:pt>
                <c:pt idx="4">
                  <c:v>nemocnice</c:v>
                </c:pt>
                <c:pt idx="5">
                  <c:v>obce</c:v>
                </c:pt>
                <c:pt idx="6">
                  <c:v>ostatní</c:v>
                </c:pt>
                <c:pt idx="7">
                  <c:v>služby veř. spr.</c:v>
                </c:pt>
                <c:pt idx="8">
                  <c:v>sociální služby</c:v>
                </c:pt>
                <c:pt idx="9">
                  <c:v>školská zařízení</c:v>
                </c:pt>
                <c:pt idx="10">
                  <c:v>zdravotní péče</c:v>
                </c:pt>
              </c:strCache>
            </c:strRef>
          </c:cat>
          <c:val>
            <c:numRef>
              <c:f>'DISTR 29.4.2020'!$AB$3:$AB$13</c:f>
              <c:numCache>
                <c:formatCode>#,##0</c:formatCode>
                <c:ptCount val="11"/>
                <c:pt idx="0">
                  <c:v>5162</c:v>
                </c:pt>
                <c:pt idx="1">
                  <c:v>1183</c:v>
                </c:pt>
                <c:pt idx="2">
                  <c:v>258</c:v>
                </c:pt>
                <c:pt idx="3">
                  <c:v>954</c:v>
                </c:pt>
                <c:pt idx="4">
                  <c:v>1410</c:v>
                </c:pt>
                <c:pt idx="5">
                  <c:v>47574</c:v>
                </c:pt>
                <c:pt idx="6">
                  <c:v>24</c:v>
                </c:pt>
                <c:pt idx="8">
                  <c:v>837</c:v>
                </c:pt>
                <c:pt idx="9">
                  <c:v>1619</c:v>
                </c:pt>
                <c:pt idx="10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1-4219-8220-235678636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123992"/>
        <c:axId val="547123008"/>
        <c:axId val="0"/>
      </c:bar3DChart>
      <c:catAx>
        <c:axId val="54712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123008"/>
        <c:crosses val="autoZero"/>
        <c:auto val="1"/>
        <c:lblAlgn val="ctr"/>
        <c:lblOffset val="100"/>
        <c:noMultiLvlLbl val="0"/>
      </c:catAx>
      <c:valAx>
        <c:axId val="5471230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12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POMĚRY DISTRIBUCE</a:t>
            </a:r>
            <a:r>
              <a:rPr lang="cs-CZ" baseline="0"/>
              <a:t> OOP DO JEDNOTLIVÝCH SEKTORŮ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'DISTR 29.4.2020'!$B$3</c:f>
              <c:strCache>
                <c:ptCount val="1"/>
                <c:pt idx="0">
                  <c:v>doprava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29.4.2020'!$C$3:$AC$3</c15:sqref>
                  </c15:fullRef>
                </c:ext>
              </c:extLst>
              <c:f>('DISTR 29.4.2020'!$C$3:$M$3,'DISTR 29.4.2020'!$P$3:$S$3,'DISTR 29.4.2020'!$U$3:$AC$3)</c:f>
              <c:numCache>
                <c:formatCode>#,##0</c:formatCode>
                <c:ptCount val="24"/>
                <c:pt idx="1">
                  <c:v>7024</c:v>
                </c:pt>
                <c:pt idx="2">
                  <c:v>250</c:v>
                </c:pt>
                <c:pt idx="3">
                  <c:v>16400</c:v>
                </c:pt>
                <c:pt idx="6">
                  <c:v>100</c:v>
                </c:pt>
                <c:pt idx="22">
                  <c:v>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4-4F6F-8FAF-A2BE83DA749A}"/>
            </c:ext>
          </c:extLst>
        </c:ser>
        <c:ser>
          <c:idx val="1"/>
          <c:order val="1"/>
          <c:tx>
            <c:strRef>
              <c:f>'DISTR 29.4.2020'!$B$4</c:f>
              <c:strCache>
                <c:ptCount val="1"/>
                <c:pt idx="0">
                  <c:v>IZS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29.4.2020'!$C$4:$AC$4</c15:sqref>
                  </c15:fullRef>
                </c:ext>
              </c:extLst>
              <c:f>('DISTR 29.4.2020'!$C$4:$M$4,'DISTR 29.4.2020'!$P$4:$S$4,'DISTR 29.4.2020'!$U$4:$AC$4)</c:f>
              <c:numCache>
                <c:formatCode>#,##0</c:formatCode>
                <c:ptCount val="24"/>
                <c:pt idx="0">
                  <c:v>239500</c:v>
                </c:pt>
                <c:pt idx="1">
                  <c:v>482</c:v>
                </c:pt>
                <c:pt idx="2">
                  <c:v>1840</c:v>
                </c:pt>
                <c:pt idx="3">
                  <c:v>407800</c:v>
                </c:pt>
                <c:pt idx="4">
                  <c:v>24102</c:v>
                </c:pt>
                <c:pt idx="5">
                  <c:v>3153</c:v>
                </c:pt>
                <c:pt idx="6">
                  <c:v>1445</c:v>
                </c:pt>
                <c:pt idx="7">
                  <c:v>10046</c:v>
                </c:pt>
                <c:pt idx="8">
                  <c:v>132600</c:v>
                </c:pt>
                <c:pt idx="9">
                  <c:v>7714</c:v>
                </c:pt>
                <c:pt idx="10">
                  <c:v>28110</c:v>
                </c:pt>
                <c:pt idx="11">
                  <c:v>8</c:v>
                </c:pt>
                <c:pt idx="15">
                  <c:v>19</c:v>
                </c:pt>
                <c:pt idx="18">
                  <c:v>208</c:v>
                </c:pt>
                <c:pt idx="19">
                  <c:v>799</c:v>
                </c:pt>
                <c:pt idx="20">
                  <c:v>9</c:v>
                </c:pt>
                <c:pt idx="22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4-4F6F-8FAF-A2BE83DA749A}"/>
            </c:ext>
          </c:extLst>
        </c:ser>
        <c:ser>
          <c:idx val="2"/>
          <c:order val="2"/>
          <c:tx>
            <c:strRef>
              <c:f>'DISTR 29.4.2020'!$B$5</c:f>
              <c:strCache>
                <c:ptCount val="1"/>
                <c:pt idx="0">
                  <c:v>KÚ LK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29.4.2020'!$C$5:$AC$5</c15:sqref>
                  </c15:fullRef>
                </c:ext>
              </c:extLst>
              <c:f>('DISTR 29.4.2020'!$C$5:$M$5,'DISTR 29.4.2020'!$P$5:$S$5,'DISTR 29.4.2020'!$U$5:$AC$5)</c:f>
              <c:numCache>
                <c:formatCode>#,##0</c:formatCode>
                <c:ptCount val="24"/>
                <c:pt idx="1">
                  <c:v>713</c:v>
                </c:pt>
                <c:pt idx="2">
                  <c:v>360</c:v>
                </c:pt>
                <c:pt idx="3">
                  <c:v>24550</c:v>
                </c:pt>
                <c:pt idx="6">
                  <c:v>42</c:v>
                </c:pt>
                <c:pt idx="2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4-4F6F-8FAF-A2BE83DA749A}"/>
            </c:ext>
          </c:extLst>
        </c:ser>
        <c:ser>
          <c:idx val="3"/>
          <c:order val="3"/>
          <c:tx>
            <c:strRef>
              <c:f>'DISTR 29.4.2020'!$B$6</c:f>
              <c:strCache>
                <c:ptCount val="1"/>
                <c:pt idx="0">
                  <c:v>lékárny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29.4.2020'!$C$6:$AC$6</c15:sqref>
                  </c15:fullRef>
                </c:ext>
              </c:extLst>
              <c:f>('DISTR 29.4.2020'!$C$6:$M$6,'DISTR 29.4.2020'!$P$6:$S$6,'DISTR 29.4.2020'!$U$6:$AC$6)</c:f>
              <c:numCache>
                <c:formatCode>#,##0</c:formatCode>
                <c:ptCount val="24"/>
                <c:pt idx="0">
                  <c:v>5000</c:v>
                </c:pt>
                <c:pt idx="2">
                  <c:v>3200</c:v>
                </c:pt>
                <c:pt idx="4">
                  <c:v>2800</c:v>
                </c:pt>
                <c:pt idx="22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4-4F6F-8FAF-A2BE83DA749A}"/>
            </c:ext>
          </c:extLst>
        </c:ser>
        <c:ser>
          <c:idx val="4"/>
          <c:order val="4"/>
          <c:tx>
            <c:strRef>
              <c:f>'DISTR 29.4.2020'!$B$7</c:f>
              <c:strCache>
                <c:ptCount val="1"/>
                <c:pt idx="0">
                  <c:v>nemocnice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29.4.2020'!$C$7:$AC$7</c15:sqref>
                  </c15:fullRef>
                </c:ext>
              </c:extLst>
              <c:f>('DISTR 29.4.2020'!$C$7:$M$7,'DISTR 29.4.2020'!$P$7:$S$7,'DISTR 29.4.2020'!$U$7:$AC$7)</c:f>
              <c:numCache>
                <c:formatCode>#,##0</c:formatCode>
                <c:ptCount val="24"/>
                <c:pt idx="0">
                  <c:v>1239824</c:v>
                </c:pt>
                <c:pt idx="2">
                  <c:v>43200</c:v>
                </c:pt>
                <c:pt idx="3">
                  <c:v>192000</c:v>
                </c:pt>
                <c:pt idx="4">
                  <c:v>166297</c:v>
                </c:pt>
                <c:pt idx="5">
                  <c:v>9567</c:v>
                </c:pt>
                <c:pt idx="6">
                  <c:v>5456</c:v>
                </c:pt>
                <c:pt idx="7">
                  <c:v>4560</c:v>
                </c:pt>
                <c:pt idx="8">
                  <c:v>337900</c:v>
                </c:pt>
                <c:pt idx="9">
                  <c:v>22687</c:v>
                </c:pt>
                <c:pt idx="10">
                  <c:v>59100</c:v>
                </c:pt>
                <c:pt idx="11">
                  <c:v>56</c:v>
                </c:pt>
                <c:pt idx="12">
                  <c:v>38040</c:v>
                </c:pt>
                <c:pt idx="13">
                  <c:v>14599</c:v>
                </c:pt>
                <c:pt idx="14">
                  <c:v>2908</c:v>
                </c:pt>
                <c:pt idx="17">
                  <c:v>4</c:v>
                </c:pt>
                <c:pt idx="18">
                  <c:v>39</c:v>
                </c:pt>
                <c:pt idx="19">
                  <c:v>546</c:v>
                </c:pt>
                <c:pt idx="22">
                  <c:v>1410</c:v>
                </c:pt>
                <c:pt idx="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E4-4F6F-8FAF-A2BE83DA749A}"/>
            </c:ext>
          </c:extLst>
        </c:ser>
        <c:ser>
          <c:idx val="5"/>
          <c:order val="5"/>
          <c:tx>
            <c:strRef>
              <c:f>'DISTR 29.4.2020'!$B$8</c:f>
              <c:strCache>
                <c:ptCount val="1"/>
                <c:pt idx="0">
                  <c:v>obce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29.4.2020'!$C$8:$AC$8</c15:sqref>
                  </c15:fullRef>
                </c:ext>
              </c:extLst>
              <c:f>('DISTR 29.4.2020'!$C$8:$M$8,'DISTR 29.4.2020'!$P$8:$S$8,'DISTR 29.4.2020'!$U$8:$AC$8)</c:f>
              <c:numCache>
                <c:formatCode>#,##0</c:formatCode>
                <c:ptCount val="24"/>
                <c:pt idx="1">
                  <c:v>600</c:v>
                </c:pt>
                <c:pt idx="2">
                  <c:v>200</c:v>
                </c:pt>
                <c:pt idx="3">
                  <c:v>552400</c:v>
                </c:pt>
                <c:pt idx="22">
                  <c:v>47574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E4-4F6F-8FAF-A2BE83DA749A}"/>
            </c:ext>
          </c:extLst>
        </c:ser>
        <c:ser>
          <c:idx val="6"/>
          <c:order val="6"/>
          <c:tx>
            <c:strRef>
              <c:f>'DISTR 29.4.2020'!$B$9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29.4.2020'!$C$9:$AC$9</c15:sqref>
                  </c15:fullRef>
                </c:ext>
              </c:extLst>
              <c:f>('DISTR 29.4.2020'!$C$9:$M$9,'DISTR 29.4.2020'!$P$9:$S$9,'DISTR 29.4.2020'!$U$9:$AC$9)</c:f>
              <c:numCache>
                <c:formatCode>#,##0</c:formatCode>
                <c:ptCount val="24"/>
                <c:pt idx="1">
                  <c:v>1860</c:v>
                </c:pt>
                <c:pt idx="2">
                  <c:v>1181</c:v>
                </c:pt>
                <c:pt idx="3">
                  <c:v>25250</c:v>
                </c:pt>
                <c:pt idx="6">
                  <c:v>13</c:v>
                </c:pt>
                <c:pt idx="7">
                  <c:v>13</c:v>
                </c:pt>
                <c:pt idx="8">
                  <c:v>2600</c:v>
                </c:pt>
                <c:pt idx="2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E4-4F6F-8FAF-A2BE83DA749A}"/>
            </c:ext>
          </c:extLst>
        </c:ser>
        <c:ser>
          <c:idx val="7"/>
          <c:order val="7"/>
          <c:tx>
            <c:strRef>
              <c:f>'DISTR 29.4.2020'!$B$10</c:f>
              <c:strCache>
                <c:ptCount val="1"/>
                <c:pt idx="0">
                  <c:v>služby veř. spr.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29.4.2020'!$C$10:$AC$10</c15:sqref>
                  </c15:fullRef>
                </c:ext>
              </c:extLst>
              <c:f>('DISTR 29.4.2020'!$C$10:$M$10,'DISTR 29.4.2020'!$P$10:$S$10,'DISTR 29.4.2020'!$U$10:$AC$10)</c:f>
              <c:numCache>
                <c:formatCode>#,##0</c:formatCode>
                <c:ptCount val="24"/>
                <c:pt idx="1">
                  <c:v>2750</c:v>
                </c:pt>
                <c:pt idx="2">
                  <c:v>200</c:v>
                </c:pt>
                <c:pt idx="3">
                  <c:v>15050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E4-4F6F-8FAF-A2BE83DA749A}"/>
            </c:ext>
          </c:extLst>
        </c:ser>
        <c:ser>
          <c:idx val="8"/>
          <c:order val="8"/>
          <c:tx>
            <c:strRef>
              <c:f>'DISTR 29.4.2020'!$B$11</c:f>
              <c:strCache>
                <c:ptCount val="1"/>
                <c:pt idx="0">
                  <c:v>sociální služby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29.4.2020'!$C$11:$AC$11</c15:sqref>
                  </c15:fullRef>
                </c:ext>
              </c:extLst>
              <c:f>('DISTR 29.4.2020'!$C$11:$M$11,'DISTR 29.4.2020'!$P$11:$S$11,'DISTR 29.4.2020'!$U$11:$AC$11)</c:f>
              <c:numCache>
                <c:formatCode>#,##0</c:formatCode>
                <c:ptCount val="24"/>
                <c:pt idx="0">
                  <c:v>256000</c:v>
                </c:pt>
                <c:pt idx="1">
                  <c:v>500</c:v>
                </c:pt>
                <c:pt idx="2">
                  <c:v>8725</c:v>
                </c:pt>
                <c:pt idx="3">
                  <c:v>194850</c:v>
                </c:pt>
                <c:pt idx="4">
                  <c:v>20313</c:v>
                </c:pt>
                <c:pt idx="6">
                  <c:v>1420</c:v>
                </c:pt>
                <c:pt idx="7">
                  <c:v>1995</c:v>
                </c:pt>
                <c:pt idx="8">
                  <c:v>83200</c:v>
                </c:pt>
                <c:pt idx="9">
                  <c:v>34</c:v>
                </c:pt>
                <c:pt idx="10">
                  <c:v>890</c:v>
                </c:pt>
                <c:pt idx="12">
                  <c:v>16710</c:v>
                </c:pt>
                <c:pt idx="15">
                  <c:v>1</c:v>
                </c:pt>
                <c:pt idx="22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E4-4F6F-8FAF-A2BE83DA749A}"/>
            </c:ext>
          </c:extLst>
        </c:ser>
        <c:ser>
          <c:idx val="9"/>
          <c:order val="9"/>
          <c:tx>
            <c:strRef>
              <c:f>'DISTR 29.4.2020'!$B$12</c:f>
              <c:strCache>
                <c:ptCount val="1"/>
                <c:pt idx="0">
                  <c:v>školská zařízení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29.4.2020'!$C$12:$AC$12</c15:sqref>
                  </c15:fullRef>
                </c:ext>
              </c:extLst>
              <c:f>('DISTR 29.4.2020'!$C$12:$M$12,'DISTR 29.4.2020'!$P$12:$S$12,'DISTR 29.4.2020'!$U$12:$AC$12)</c:f>
              <c:numCache>
                <c:formatCode>#,##0</c:formatCode>
                <c:ptCount val="24"/>
                <c:pt idx="1">
                  <c:v>10875</c:v>
                </c:pt>
                <c:pt idx="3">
                  <c:v>15700</c:v>
                </c:pt>
                <c:pt idx="6">
                  <c:v>2</c:v>
                </c:pt>
                <c:pt idx="22">
                  <c:v>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E4-4F6F-8FAF-A2BE83DA749A}"/>
            </c:ext>
          </c:extLst>
        </c:ser>
        <c:ser>
          <c:idx val="10"/>
          <c:order val="10"/>
          <c:tx>
            <c:strRef>
              <c:f>'DISTR 29.4.2020'!$B$13</c:f>
              <c:strCache>
                <c:ptCount val="1"/>
                <c:pt idx="0">
                  <c:v>zdravotní péče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'DISTR 29.4.2020'!$C$2:$AC$2</c15:sqref>
                  </c15:fullRef>
                </c:ext>
              </c:extLst>
              <c:f>('DISTR 29.4.2020'!$C$2:$M$2,'DISTR 29.4.2020'!$P$2:$S$2,'DISTR 29.4.2020'!$U$2:$AC$2)</c:f>
              <c:strCache>
                <c:ptCount val="24"/>
                <c:pt idx="0">
                  <c:v>ÚSTENKY 
[ks]</c:v>
                </c:pt>
                <c:pt idx="1">
                  <c:v>ROUŠKY textilní [ks]</c:v>
                </c:pt>
                <c:pt idx="2">
                  <c:v>NANOROUŠKY [ks]</c:v>
                </c:pt>
                <c:pt idx="3">
                  <c:v>NANOFILTRY [ks]</c:v>
                </c:pt>
                <c:pt idx="4">
                  <c:v>RESPIRÁTORY FFP2 [ks]</c:v>
                </c:pt>
                <c:pt idx="5">
                  <c:v>RESPIRÁTORY FFP3 [ks]</c:v>
                </c:pt>
                <c:pt idx="6">
                  <c:v>OCHR. ŠTÍTY [ks]</c:v>
                </c:pt>
                <c:pt idx="7">
                  <c:v>OCHR. BRÝLE [ks]</c:v>
                </c:pt>
                <c:pt idx="8">
                  <c:v>RUKAVICE [párů]</c:v>
                </c:pt>
                <c:pt idx="9">
                  <c:v>OBLEK [ks]</c:v>
                </c:pt>
                <c:pt idx="10">
                  <c:v>NÁVLEKY NA BOTY (ks)</c:v>
                </c:pt>
                <c:pt idx="11">
                  <c:v>FILTROVENT. JEDNOTKY [sada] </c:v>
                </c:pt>
                <c:pt idx="12">
                  <c:v>RYCHLOTESTY [ks]</c:v>
                </c:pt>
                <c:pt idx="13">
                  <c:v>ODBĚROVÝ SET [ks]</c:v>
                </c:pt>
                <c:pt idx="14">
                  <c:v>VÝTĚROVÝ SET [ks]</c:v>
                </c:pt>
                <c:pt idx="15">
                  <c:v>TERMOKAMERY</c:v>
                </c:pt>
                <c:pt idx="16">
                  <c:v>VENTILÁTORY (ASTRAL, SV300, MASKY)</c:v>
                </c:pt>
                <c:pt idx="17">
                  <c:v>STAN NŮŽKOVÝ [ks]</c:v>
                </c:pt>
                <c:pt idx="18">
                  <c:v>OCHR. (PROTICHEM.) MASKY [ks]</c:v>
                </c:pt>
                <c:pt idx="19">
                  <c:v>FILTRY DO MASEK (P3R, MOF) [ks]</c:v>
                </c:pt>
                <c:pt idx="20">
                  <c:v>LAHEV - KYSLÍK</c:v>
                </c:pt>
                <c:pt idx="21">
                  <c:v>DŘEVENNÁ BEDNA</c:v>
                </c:pt>
                <c:pt idx="22">
                  <c:v>DEZINF. 
RUCE [l]</c:v>
                </c:pt>
                <c:pt idx="23">
                  <c:v>DEZINF. POVRCHY [l]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'DISTR 29.4.2020'!$C$13:$AC$13</c15:sqref>
                  </c15:fullRef>
                </c:ext>
              </c:extLst>
              <c:f>('DISTR 29.4.2020'!$C$13:$M$13,'DISTR 29.4.2020'!$P$13:$S$13,'DISTR 29.4.2020'!$U$13:$AC$13)</c:f>
              <c:numCache>
                <c:formatCode>#,##0</c:formatCode>
                <c:ptCount val="24"/>
                <c:pt idx="0">
                  <c:v>291350</c:v>
                </c:pt>
                <c:pt idx="1">
                  <c:v>200</c:v>
                </c:pt>
                <c:pt idx="2">
                  <c:v>81157</c:v>
                </c:pt>
                <c:pt idx="3">
                  <c:v>189350</c:v>
                </c:pt>
                <c:pt idx="4">
                  <c:v>26810</c:v>
                </c:pt>
                <c:pt idx="5">
                  <c:v>25</c:v>
                </c:pt>
                <c:pt idx="6">
                  <c:v>2365</c:v>
                </c:pt>
                <c:pt idx="7">
                  <c:v>1846</c:v>
                </c:pt>
                <c:pt idx="8">
                  <c:v>578900</c:v>
                </c:pt>
                <c:pt idx="22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4-4F6F-8FAF-A2BE83DA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818544"/>
        <c:axId val="782818872"/>
        <c:axId val="0"/>
      </c:bar3DChart>
      <c:catAx>
        <c:axId val="78281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2818872"/>
        <c:crosses val="autoZero"/>
        <c:auto val="1"/>
        <c:lblAlgn val="ctr"/>
        <c:lblOffset val="100"/>
        <c:noMultiLvlLbl val="0"/>
      </c:catAx>
      <c:valAx>
        <c:axId val="78281887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828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828136</xdr:colOff>
      <xdr:row>22</xdr:row>
      <xdr:rowOff>163909</xdr:rowOff>
    </xdr:from>
    <xdr:to>
      <xdr:col>14</xdr:col>
      <xdr:colOff>17255</xdr:colOff>
      <xdr:row>39</xdr:row>
      <xdr:rowOff>17260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327805</xdr:colOff>
      <xdr:row>22</xdr:row>
      <xdr:rowOff>152401</xdr:rowOff>
    </xdr:from>
    <xdr:to>
      <xdr:col>28</xdr:col>
      <xdr:colOff>17254</xdr:colOff>
      <xdr:row>39</xdr:row>
      <xdr:rowOff>5752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2873</xdr:colOff>
      <xdr:row>39</xdr:row>
      <xdr:rowOff>103523</xdr:rowOff>
    </xdr:from>
    <xdr:to>
      <xdr:col>28</xdr:col>
      <xdr:colOff>546340</xdr:colOff>
      <xdr:row>62</xdr:row>
      <xdr:rowOff>57510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751"/>
  <sheetViews>
    <sheetView tabSelected="1" zoomScaleNormal="100" workbookViewId="0">
      <pane ySplit="2" topLeftCell="A9" activePane="bottomLeft" state="frozen"/>
      <selection pane="bottomLeft" activeCell="D4" sqref="D4"/>
    </sheetView>
  </sheetViews>
  <sheetFormatPr defaultColWidth="14.375" defaultRowHeight="15.8" customHeight="1" x14ac:dyDescent="0.2"/>
  <cols>
    <col min="1" max="1" width="2.125" customWidth="1"/>
    <col min="2" max="2" width="20.125" customWidth="1"/>
    <col min="3" max="3" width="10.75" customWidth="1"/>
    <col min="4" max="4" width="8" customWidth="1"/>
    <col min="5" max="5" width="11.625" customWidth="1"/>
    <col min="6" max="8" width="9.875" customWidth="1"/>
    <col min="9" max="9" width="9.5" customWidth="1"/>
    <col min="10" max="11" width="9.875" customWidth="1"/>
    <col min="12" max="12" width="7.375" customWidth="1"/>
    <col min="13" max="13" width="9.875" customWidth="1"/>
    <col min="14" max="14" width="6.5" customWidth="1"/>
    <col min="15" max="15" width="5.625" customWidth="1"/>
    <col min="16" max="16" width="8.875" customWidth="1"/>
    <col min="17" max="22" width="9.875" customWidth="1"/>
    <col min="23" max="23" width="7.375" customWidth="1"/>
    <col min="24" max="27" width="9.875" customWidth="1"/>
    <col min="28" max="28" width="8.625" customWidth="1"/>
    <col min="29" max="29" width="9.875" customWidth="1"/>
    <col min="30" max="30" width="5.125" customWidth="1"/>
  </cols>
  <sheetData>
    <row r="1" spans="1:33" ht="32.299999999999997" customHeight="1" thickBot="1" x14ac:dyDescent="0.25">
      <c r="A1" s="1"/>
      <c r="B1" s="47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44.15" thickTop="1" x14ac:dyDescent="0.25">
      <c r="A2" s="5"/>
      <c r="B2" s="28" t="s">
        <v>0</v>
      </c>
      <c r="C2" s="29" t="s">
        <v>1</v>
      </c>
      <c r="D2" s="30" t="s">
        <v>2</v>
      </c>
      <c r="E2" s="29" t="s">
        <v>3</v>
      </c>
      <c r="F2" s="29" t="s">
        <v>4</v>
      </c>
      <c r="G2" s="31" t="s">
        <v>5</v>
      </c>
      <c r="H2" s="31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15</v>
      </c>
      <c r="Q2" s="33" t="s">
        <v>14</v>
      </c>
      <c r="R2" s="33" t="s">
        <v>16</v>
      </c>
      <c r="S2" s="33" t="s">
        <v>17</v>
      </c>
      <c r="T2" s="34" t="s">
        <v>47</v>
      </c>
      <c r="U2" s="35" t="s">
        <v>48</v>
      </c>
      <c r="V2" s="36" t="s">
        <v>49</v>
      </c>
      <c r="W2" s="37" t="s">
        <v>18</v>
      </c>
      <c r="X2" s="37" t="s">
        <v>19</v>
      </c>
      <c r="Y2" s="37" t="s">
        <v>20</v>
      </c>
      <c r="Z2" s="35" t="s">
        <v>50</v>
      </c>
      <c r="AA2" s="35" t="s">
        <v>51</v>
      </c>
      <c r="AB2" s="38" t="s">
        <v>21</v>
      </c>
      <c r="AC2" s="39" t="s">
        <v>22</v>
      </c>
      <c r="AD2" s="6"/>
      <c r="AE2" s="7"/>
      <c r="AF2" s="6"/>
      <c r="AG2" s="6"/>
    </row>
    <row r="3" spans="1:33" ht="14.3" x14ac:dyDescent="0.25">
      <c r="A3" s="8"/>
      <c r="B3" s="40" t="s">
        <v>23</v>
      </c>
      <c r="C3" s="41"/>
      <c r="D3" s="41">
        <v>7024</v>
      </c>
      <c r="E3" s="41">
        <v>250</v>
      </c>
      <c r="F3" s="41">
        <v>16400</v>
      </c>
      <c r="G3" s="41"/>
      <c r="H3" s="41"/>
      <c r="I3" s="41">
        <v>100</v>
      </c>
      <c r="J3" s="41"/>
      <c r="K3" s="41"/>
      <c r="L3" s="41"/>
      <c r="M3" s="41"/>
      <c r="N3" s="41">
        <v>3000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>
        <v>5162</v>
      </c>
      <c r="AC3" s="42"/>
      <c r="AD3" s="9"/>
      <c r="AE3" s="10"/>
    </row>
    <row r="4" spans="1:33" ht="14.3" x14ac:dyDescent="0.25">
      <c r="A4" s="8"/>
      <c r="B4" s="40" t="s">
        <v>24</v>
      </c>
      <c r="C4" s="41">
        <f>SUM(238000+1500)</f>
        <v>239500</v>
      </c>
      <c r="D4" s="41">
        <v>482</v>
      </c>
      <c r="E4" s="41">
        <v>1840</v>
      </c>
      <c r="F4" s="41">
        <v>407800</v>
      </c>
      <c r="G4" s="41">
        <f>SUM(23592+300+210)</f>
        <v>24102</v>
      </c>
      <c r="H4" s="41">
        <v>3153</v>
      </c>
      <c r="I4" s="41">
        <v>1445</v>
      </c>
      <c r="J4" s="41">
        <f>SUM(9746+300)</f>
        <v>10046</v>
      </c>
      <c r="K4" s="41">
        <f>SUM(128500+4100)</f>
        <v>132600</v>
      </c>
      <c r="L4" s="41">
        <f>SUM(7164+50+500)</f>
        <v>7714</v>
      </c>
      <c r="M4" s="41">
        <v>28110</v>
      </c>
      <c r="N4" s="41">
        <v>11000</v>
      </c>
      <c r="O4" s="41">
        <v>1000</v>
      </c>
      <c r="P4" s="41">
        <v>8</v>
      </c>
      <c r="Q4" s="41"/>
      <c r="R4" s="41"/>
      <c r="S4" s="41"/>
      <c r="T4" s="41">
        <v>29</v>
      </c>
      <c r="U4" s="41">
        <v>19</v>
      </c>
      <c r="V4" s="41"/>
      <c r="W4" s="41"/>
      <c r="X4" s="41">
        <f>SUM(64+144)</f>
        <v>208</v>
      </c>
      <c r="Y4" s="41">
        <f>SUM(469+290+40)</f>
        <v>799</v>
      </c>
      <c r="Z4" s="41">
        <v>9</v>
      </c>
      <c r="AA4" s="41"/>
      <c r="AB4" s="41">
        <v>1183</v>
      </c>
      <c r="AC4" s="42"/>
      <c r="AD4" s="9"/>
      <c r="AE4" s="11"/>
    </row>
    <row r="5" spans="1:33" ht="14.3" x14ac:dyDescent="0.25">
      <c r="A5" s="8"/>
      <c r="B5" s="40" t="s">
        <v>25</v>
      </c>
      <c r="C5" s="41"/>
      <c r="D5" s="41">
        <v>713</v>
      </c>
      <c r="E5" s="41">
        <v>360</v>
      </c>
      <c r="F5" s="41">
        <v>24550</v>
      </c>
      <c r="G5" s="41"/>
      <c r="H5" s="41"/>
      <c r="I5" s="41">
        <v>42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>
        <v>258</v>
      </c>
      <c r="AC5" s="42"/>
      <c r="AD5" s="9"/>
      <c r="AE5" s="10"/>
    </row>
    <row r="6" spans="1:33" ht="14.3" x14ac:dyDescent="0.25">
      <c r="A6" s="8"/>
      <c r="B6" s="40" t="s">
        <v>26</v>
      </c>
      <c r="C6" s="41">
        <v>5000</v>
      </c>
      <c r="D6" s="41"/>
      <c r="E6" s="41">
        <v>3200</v>
      </c>
      <c r="F6" s="41"/>
      <c r="G6" s="41">
        <v>2800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>
        <v>954</v>
      </c>
      <c r="AC6" s="42"/>
      <c r="AD6" s="9"/>
      <c r="AE6" s="10"/>
    </row>
    <row r="7" spans="1:33" ht="14.3" x14ac:dyDescent="0.25">
      <c r="A7" s="8"/>
      <c r="B7" s="40" t="s">
        <v>27</v>
      </c>
      <c r="C7" s="41">
        <f>SUM(7324+1232500)</f>
        <v>1239824</v>
      </c>
      <c r="D7" s="41"/>
      <c r="E7" s="41">
        <f>SUM(43150+50)</f>
        <v>43200</v>
      </c>
      <c r="F7" s="41">
        <v>192000</v>
      </c>
      <c r="G7" s="41">
        <f>SUM(2240+164057)</f>
        <v>166297</v>
      </c>
      <c r="H7" s="41">
        <v>9567</v>
      </c>
      <c r="I7" s="41">
        <v>5456</v>
      </c>
      <c r="J7" s="41">
        <v>4560</v>
      </c>
      <c r="K7" s="41">
        <f>SUM(300+337600)</f>
        <v>337900</v>
      </c>
      <c r="L7" s="41">
        <f>SUM(22587+100)</f>
        <v>22687</v>
      </c>
      <c r="M7" s="41">
        <v>59100</v>
      </c>
      <c r="N7" s="41"/>
      <c r="O7" s="41"/>
      <c r="P7" s="41">
        <v>56</v>
      </c>
      <c r="Q7" s="41">
        <v>38040</v>
      </c>
      <c r="R7" s="41">
        <v>14599</v>
      </c>
      <c r="S7" s="41">
        <v>2908</v>
      </c>
      <c r="T7" s="41"/>
      <c r="U7" s="41"/>
      <c r="V7" s="41"/>
      <c r="W7" s="41">
        <v>4</v>
      </c>
      <c r="X7" s="41">
        <v>39</v>
      </c>
      <c r="Y7" s="41">
        <v>546</v>
      </c>
      <c r="Z7" s="41"/>
      <c r="AA7" s="41"/>
      <c r="AB7" s="41">
        <v>1410</v>
      </c>
      <c r="AC7" s="42">
        <v>20</v>
      </c>
      <c r="AD7" s="9"/>
      <c r="AE7" s="12"/>
    </row>
    <row r="8" spans="1:33" ht="13.6" x14ac:dyDescent="0.25">
      <c r="A8" s="8"/>
      <c r="B8" s="40" t="s">
        <v>28</v>
      </c>
      <c r="C8" s="41"/>
      <c r="D8" s="41">
        <v>600</v>
      </c>
      <c r="E8" s="41">
        <v>200</v>
      </c>
      <c r="F8" s="41">
        <v>552400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>
        <v>47574</v>
      </c>
      <c r="AC8" s="42"/>
      <c r="AD8" s="9"/>
      <c r="AE8" s="9"/>
    </row>
    <row r="9" spans="1:33" ht="13.6" x14ac:dyDescent="0.25">
      <c r="A9" s="8"/>
      <c r="B9" s="40" t="s">
        <v>29</v>
      </c>
      <c r="C9" s="41"/>
      <c r="D9" s="41">
        <v>1860</v>
      </c>
      <c r="E9" s="41">
        <v>1181</v>
      </c>
      <c r="F9" s="41">
        <v>25250</v>
      </c>
      <c r="G9" s="41"/>
      <c r="H9" s="41"/>
      <c r="I9" s="41">
        <v>13</v>
      </c>
      <c r="J9" s="41">
        <v>13</v>
      </c>
      <c r="K9" s="41">
        <v>2600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>
        <v>24</v>
      </c>
      <c r="AC9" s="42"/>
      <c r="AD9" s="9"/>
      <c r="AE9" s="9"/>
    </row>
    <row r="10" spans="1:33" ht="13.6" x14ac:dyDescent="0.25">
      <c r="A10" s="8"/>
      <c r="B10" s="40" t="s">
        <v>30</v>
      </c>
      <c r="C10" s="41"/>
      <c r="D10" s="41">
        <v>2750</v>
      </c>
      <c r="E10" s="41">
        <v>200</v>
      </c>
      <c r="F10" s="41">
        <v>15050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2"/>
      <c r="AD10" s="9"/>
      <c r="AE10" s="9"/>
    </row>
    <row r="11" spans="1:33" ht="13.6" x14ac:dyDescent="0.25">
      <c r="A11" s="8"/>
      <c r="B11" s="40" t="s">
        <v>31</v>
      </c>
      <c r="C11" s="41">
        <f>SUM(1250+247750+7000)</f>
        <v>256000</v>
      </c>
      <c r="D11" s="41">
        <v>500</v>
      </c>
      <c r="E11" s="41">
        <f>SUM(6280+1812+633)</f>
        <v>8725</v>
      </c>
      <c r="F11" s="41">
        <v>194850</v>
      </c>
      <c r="G11" s="41">
        <f>SUM(20013+300)</f>
        <v>20313</v>
      </c>
      <c r="H11" s="41"/>
      <c r="I11" s="41">
        <v>1420</v>
      </c>
      <c r="J11" s="41">
        <f>SUM(1975+20)</f>
        <v>1995</v>
      </c>
      <c r="K11" s="41">
        <f>SUM(61200+22000)</f>
        <v>83200</v>
      </c>
      <c r="L11" s="41">
        <v>34</v>
      </c>
      <c r="M11" s="41">
        <v>890</v>
      </c>
      <c r="N11" s="41"/>
      <c r="O11" s="41"/>
      <c r="P11" s="41"/>
      <c r="Q11" s="41">
        <f>SUM(16410+300)</f>
        <v>16710</v>
      </c>
      <c r="R11" s="41"/>
      <c r="S11" s="41"/>
      <c r="T11" s="41">
        <v>1</v>
      </c>
      <c r="U11" s="41">
        <v>1</v>
      </c>
      <c r="V11" s="41"/>
      <c r="W11" s="41"/>
      <c r="X11" s="41"/>
      <c r="Y11" s="41"/>
      <c r="Z11" s="41"/>
      <c r="AA11" s="41"/>
      <c r="AB11" s="41">
        <v>837</v>
      </c>
      <c r="AC11" s="42"/>
      <c r="AD11" s="9"/>
      <c r="AE11" s="9"/>
    </row>
    <row r="12" spans="1:33" ht="13.6" x14ac:dyDescent="0.25">
      <c r="A12" s="8"/>
      <c r="B12" s="43" t="s">
        <v>32</v>
      </c>
      <c r="C12" s="41"/>
      <c r="D12" s="41">
        <v>10875</v>
      </c>
      <c r="E12" s="41"/>
      <c r="F12" s="41">
        <v>15700</v>
      </c>
      <c r="G12" s="41"/>
      <c r="H12" s="41"/>
      <c r="I12" s="41">
        <v>2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>
        <v>1619</v>
      </c>
      <c r="AC12" s="42"/>
      <c r="AD12" s="9"/>
      <c r="AE12" s="9"/>
    </row>
    <row r="13" spans="1:33" ht="14.3" thickBot="1" x14ac:dyDescent="0.3">
      <c r="A13" s="8"/>
      <c r="B13" s="44" t="s">
        <v>33</v>
      </c>
      <c r="C13" s="45">
        <f>SUM(104350+5000+157250+5250+19500)</f>
        <v>291350</v>
      </c>
      <c r="D13" s="45">
        <v>200</v>
      </c>
      <c r="E13" s="45">
        <f>SUM(41941+4960+27288+230+5738+1000)</f>
        <v>81157</v>
      </c>
      <c r="F13" s="45">
        <v>189350</v>
      </c>
      <c r="G13" s="45">
        <f>SUM(10730+2150+12230+1700)</f>
        <v>26810</v>
      </c>
      <c r="H13" s="45">
        <v>25</v>
      </c>
      <c r="I13" s="45">
        <f>SUM(674+120+1471+100)</f>
        <v>2365</v>
      </c>
      <c r="J13" s="45">
        <f>SUM(674+672+500)</f>
        <v>1846</v>
      </c>
      <c r="K13" s="45">
        <f>SUM(210200+315900+25800+27000)</f>
        <v>578900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>
        <v>954</v>
      </c>
      <c r="AC13" s="46"/>
      <c r="AD13" s="9"/>
      <c r="AE13" s="9"/>
    </row>
    <row r="14" spans="1:33" ht="9.6999999999999993" customHeight="1" thickTop="1" thickBot="1" x14ac:dyDescent="0.25">
      <c r="A14" s="8"/>
      <c r="B14" s="13"/>
      <c r="C14" s="13"/>
      <c r="D14" s="13"/>
      <c r="E14" s="13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3"/>
      <c r="R14" s="13"/>
    </row>
    <row r="15" spans="1:33" ht="26.35" customHeight="1" x14ac:dyDescent="0.2">
      <c r="A15" s="15"/>
      <c r="B15" s="16" t="s">
        <v>34</v>
      </c>
      <c r="C15" s="24">
        <f t="shared" ref="C15:M15" si="0">SUM(C3:C13)</f>
        <v>2031674</v>
      </c>
      <c r="D15" s="24">
        <f t="shared" si="0"/>
        <v>25004</v>
      </c>
      <c r="E15" s="24">
        <f t="shared" si="0"/>
        <v>140313</v>
      </c>
      <c r="F15" s="24">
        <f t="shared" si="0"/>
        <v>1633350</v>
      </c>
      <c r="G15" s="24">
        <f t="shared" si="0"/>
        <v>240322</v>
      </c>
      <c r="H15" s="24">
        <f t="shared" si="0"/>
        <v>12745</v>
      </c>
      <c r="I15" s="24">
        <f t="shared" si="0"/>
        <v>10843</v>
      </c>
      <c r="J15" s="24">
        <f t="shared" si="0"/>
        <v>18460</v>
      </c>
      <c r="K15" s="24">
        <f t="shared" si="0"/>
        <v>1135200</v>
      </c>
      <c r="L15" s="24">
        <f t="shared" si="0"/>
        <v>30435</v>
      </c>
      <c r="M15" s="24">
        <f t="shared" si="0"/>
        <v>88100</v>
      </c>
      <c r="N15" s="24">
        <f t="shared" ref="N15:AC15" si="1">SUM(N3:N13)</f>
        <v>14000</v>
      </c>
      <c r="O15" s="24">
        <f t="shared" si="1"/>
        <v>1000</v>
      </c>
      <c r="P15" s="24">
        <f t="shared" si="1"/>
        <v>64</v>
      </c>
      <c r="Q15" s="24">
        <f t="shared" si="1"/>
        <v>54750</v>
      </c>
      <c r="R15" s="24">
        <f t="shared" si="1"/>
        <v>14599</v>
      </c>
      <c r="S15" s="24">
        <f t="shared" si="1"/>
        <v>2908</v>
      </c>
      <c r="T15" s="24">
        <f t="shared" si="1"/>
        <v>30</v>
      </c>
      <c r="U15" s="24">
        <f t="shared" si="1"/>
        <v>20</v>
      </c>
      <c r="V15" s="24">
        <f t="shared" si="1"/>
        <v>0</v>
      </c>
      <c r="W15" s="24">
        <f t="shared" si="1"/>
        <v>4</v>
      </c>
      <c r="X15" s="24">
        <f t="shared" si="1"/>
        <v>247</v>
      </c>
      <c r="Y15" s="24">
        <f t="shared" si="1"/>
        <v>1345</v>
      </c>
      <c r="Z15" s="24">
        <f t="shared" si="1"/>
        <v>9</v>
      </c>
      <c r="AA15" s="24">
        <f t="shared" si="1"/>
        <v>0</v>
      </c>
      <c r="AB15" s="24">
        <f t="shared" si="1"/>
        <v>59975</v>
      </c>
      <c r="AC15" s="25">
        <f t="shared" si="1"/>
        <v>20</v>
      </c>
      <c r="AD15" s="17"/>
      <c r="AE15" s="17"/>
      <c r="AF15" s="17"/>
      <c r="AG15" s="17"/>
    </row>
    <row r="16" spans="1:33" ht="13.6" thickTop="1" x14ac:dyDescent="0.2">
      <c r="A16" s="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4" ht="18.350000000000001" x14ac:dyDescent="0.3">
      <c r="A17" s="8"/>
      <c r="B17" s="48" t="s">
        <v>35</v>
      </c>
      <c r="C17" s="48"/>
      <c r="D17" s="48"/>
      <c r="E17" s="48"/>
      <c r="F17" s="48"/>
      <c r="G17" s="48"/>
      <c r="H17" s="48"/>
      <c r="I17" s="48"/>
      <c r="K17" s="51" t="s">
        <v>36</v>
      </c>
      <c r="L17" s="51"/>
      <c r="M17" s="51"/>
      <c r="N17" s="49" t="s">
        <v>37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t="14.95" customHeight="1" x14ac:dyDescent="0.25">
      <c r="A18" s="8"/>
      <c r="B18" s="26" t="s">
        <v>31</v>
      </c>
      <c r="C18" s="49" t="s">
        <v>38</v>
      </c>
      <c r="D18" s="49"/>
      <c r="E18" s="49"/>
      <c r="F18" s="49"/>
      <c r="G18" s="49"/>
      <c r="H18" s="49"/>
      <c r="I18" s="49"/>
      <c r="K18" s="52" t="s">
        <v>28</v>
      </c>
      <c r="L18" s="52"/>
      <c r="M18" s="52"/>
      <c r="N18" s="49" t="s">
        <v>39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ht="14.3" x14ac:dyDescent="0.25">
      <c r="A19" s="8"/>
      <c r="B19" s="27" t="s">
        <v>33</v>
      </c>
      <c r="C19" s="50" t="s">
        <v>40</v>
      </c>
      <c r="D19" s="50"/>
      <c r="E19" s="50"/>
      <c r="F19" s="50"/>
      <c r="G19" s="50"/>
      <c r="H19" s="50"/>
      <c r="I19" s="50"/>
      <c r="K19" s="51" t="s">
        <v>23</v>
      </c>
      <c r="L19" s="51"/>
      <c r="M19" s="51"/>
      <c r="N19" s="49" t="s">
        <v>41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14.3" x14ac:dyDescent="0.25">
      <c r="A20" s="8"/>
      <c r="B20" s="26" t="s">
        <v>27</v>
      </c>
      <c r="C20" s="49" t="s">
        <v>42</v>
      </c>
      <c r="D20" s="49"/>
      <c r="E20" s="49"/>
      <c r="F20" s="49"/>
      <c r="G20" s="49"/>
      <c r="H20" s="49"/>
      <c r="I20" s="49"/>
      <c r="K20" s="51" t="s">
        <v>29</v>
      </c>
      <c r="L20" s="51"/>
      <c r="M20" s="51"/>
      <c r="N20" s="50" t="s">
        <v>43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14.3" x14ac:dyDescent="0.25">
      <c r="A21" s="8"/>
      <c r="B21" s="26" t="s">
        <v>26</v>
      </c>
      <c r="C21" s="49"/>
      <c r="D21" s="49"/>
      <c r="E21" s="49"/>
      <c r="F21" s="49"/>
      <c r="G21" s="49"/>
      <c r="H21" s="49"/>
      <c r="I21" s="49"/>
      <c r="K21" s="51" t="s">
        <v>25</v>
      </c>
      <c r="L21" s="51"/>
      <c r="M21" s="51"/>
      <c r="N21" s="50" t="s">
        <v>44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14.3" x14ac:dyDescent="0.25">
      <c r="A22" s="8"/>
      <c r="B22" s="26" t="s">
        <v>24</v>
      </c>
      <c r="C22" s="49" t="s">
        <v>45</v>
      </c>
      <c r="D22" s="49"/>
      <c r="E22" s="49"/>
      <c r="F22" s="49"/>
      <c r="G22" s="49"/>
      <c r="H22" s="49"/>
      <c r="I22" s="49"/>
      <c r="K22" s="51" t="s">
        <v>32</v>
      </c>
      <c r="L22" s="51"/>
      <c r="M22" s="51"/>
      <c r="N22" s="49" t="s">
        <v>46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ht="14.3" x14ac:dyDescent="0.25">
      <c r="A23" s="8"/>
      <c r="B23" s="18"/>
      <c r="C23" s="19"/>
      <c r="D23" s="13"/>
      <c r="E23" s="13"/>
      <c r="F23" s="13"/>
      <c r="G23" s="13"/>
      <c r="H23" s="13"/>
    </row>
    <row r="24" spans="1:24" ht="14.3" x14ac:dyDescent="0.25">
      <c r="A24" s="8"/>
      <c r="B24" s="18"/>
      <c r="C24" s="19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24" ht="14.3" x14ac:dyDescent="0.25">
      <c r="A25" s="8"/>
      <c r="B25" s="18"/>
      <c r="C25" s="19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24" ht="14.3" x14ac:dyDescent="0.25">
      <c r="A26" s="8"/>
      <c r="B26" s="18"/>
      <c r="C26" s="19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4" ht="14.3" x14ac:dyDescent="0.25">
      <c r="A27" s="8"/>
      <c r="B27" s="20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24" ht="14.3" x14ac:dyDescent="0.25">
      <c r="A28" s="8"/>
      <c r="B28" s="22"/>
      <c r="C28" s="2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24" ht="12.9" x14ac:dyDescent="0.2">
      <c r="A29" s="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4" ht="12.9" x14ac:dyDescent="0.2">
      <c r="A30" s="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24" ht="12.9" x14ac:dyDescent="0.2">
      <c r="A31" s="8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24" ht="12.9" x14ac:dyDescent="0.2">
      <c r="A32" s="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2.9" x14ac:dyDescent="0.2">
      <c r="A33" s="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2.9" x14ac:dyDescent="0.2">
      <c r="A34" s="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2.9" x14ac:dyDescent="0.2">
      <c r="A35" s="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2.9" x14ac:dyDescent="0.2">
      <c r="A36" s="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2.9" x14ac:dyDescent="0.2">
      <c r="A37" s="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2.9" x14ac:dyDescent="0.2">
      <c r="A38" s="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2.9" x14ac:dyDescent="0.2">
      <c r="A39" s="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2.9" x14ac:dyDescent="0.2">
      <c r="A40" s="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2.9" x14ac:dyDescent="0.2">
      <c r="A41" s="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2.9" x14ac:dyDescent="0.2">
      <c r="A42" s="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2.9" x14ac:dyDescent="0.2">
      <c r="A43" s="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2.9" x14ac:dyDescent="0.2">
      <c r="A44" s="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2.9" x14ac:dyDescent="0.2">
      <c r="A45" s="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2.9" x14ac:dyDescent="0.2">
      <c r="A46" s="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2.9" x14ac:dyDescent="0.2">
      <c r="A47" s="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2.9" x14ac:dyDescent="0.2">
      <c r="A48" s="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2.9" x14ac:dyDescent="0.2">
      <c r="A49" s="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2.9" x14ac:dyDescent="0.2">
      <c r="A50" s="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2.9" x14ac:dyDescent="0.2">
      <c r="A51" s="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2.9" x14ac:dyDescent="0.2">
      <c r="A52" s="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2.9" x14ac:dyDescent="0.2">
      <c r="A53" s="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2.9" x14ac:dyDescent="0.2">
      <c r="A54" s="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2.9" x14ac:dyDescent="0.2">
      <c r="A55" s="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2.9" x14ac:dyDescent="0.2">
      <c r="A56" s="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2.9" x14ac:dyDescent="0.2">
      <c r="A57" s="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2.9" x14ac:dyDescent="0.2">
      <c r="A58" s="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2.9" x14ac:dyDescent="0.2">
      <c r="A59" s="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2.9" x14ac:dyDescent="0.2">
      <c r="A60" s="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2.9" x14ac:dyDescent="0.2">
      <c r="A61" s="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2.9" x14ac:dyDescent="0.2">
      <c r="A62" s="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2.9" x14ac:dyDescent="0.2">
      <c r="A63" s="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2.9" x14ac:dyDescent="0.2">
      <c r="A64" s="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2.9" x14ac:dyDescent="0.2">
      <c r="A65" s="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2.9" x14ac:dyDescent="0.2">
      <c r="A66" s="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2.9" x14ac:dyDescent="0.2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2.9" x14ac:dyDescent="0.2">
      <c r="A68" s="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2.9" x14ac:dyDescent="0.2">
      <c r="A69" s="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2.9" x14ac:dyDescent="0.2">
      <c r="A70" s="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2.9" x14ac:dyDescent="0.2">
      <c r="A71" s="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2.9" x14ac:dyDescent="0.2">
      <c r="A72" s="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2.9" x14ac:dyDescent="0.2">
      <c r="A73" s="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2.9" x14ac:dyDescent="0.2">
      <c r="A74" s="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2.9" x14ac:dyDescent="0.2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2.9" x14ac:dyDescent="0.2">
      <c r="A76" s="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2.9" x14ac:dyDescent="0.2">
      <c r="A77" s="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2.9" x14ac:dyDescent="0.2">
      <c r="A78" s="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2.9" x14ac:dyDescent="0.2">
      <c r="A79" s="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2.9" x14ac:dyDescent="0.2">
      <c r="A80" s="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2.9" x14ac:dyDescent="0.2">
      <c r="A81" s="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2.9" x14ac:dyDescent="0.2">
      <c r="A82" s="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2.9" x14ac:dyDescent="0.2">
      <c r="A83" s="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2.9" x14ac:dyDescent="0.2">
      <c r="A84" s="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2.9" x14ac:dyDescent="0.2">
      <c r="A85" s="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2.9" x14ac:dyDescent="0.2">
      <c r="A86" s="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2.9" x14ac:dyDescent="0.2">
      <c r="A87" s="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2.9" x14ac:dyDescent="0.2">
      <c r="A88" s="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2.9" x14ac:dyDescent="0.2">
      <c r="A89" s="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2.9" x14ac:dyDescent="0.2">
      <c r="A90" s="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2.9" x14ac:dyDescent="0.2">
      <c r="A91" s="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2.9" x14ac:dyDescent="0.2">
      <c r="A92" s="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2.9" x14ac:dyDescent="0.2">
      <c r="A93" s="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2.9" x14ac:dyDescent="0.2">
      <c r="A94" s="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2.9" x14ac:dyDescent="0.2">
      <c r="A95" s="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2.9" x14ac:dyDescent="0.2">
      <c r="A96" s="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2.9" x14ac:dyDescent="0.2">
      <c r="A97" s="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2.9" x14ac:dyDescent="0.2">
      <c r="A98" s="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2.9" x14ac:dyDescent="0.2">
      <c r="A99" s="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2.9" x14ac:dyDescent="0.2">
      <c r="A100" s="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2.9" x14ac:dyDescent="0.2">
      <c r="A101" s="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2.9" x14ac:dyDescent="0.2">
      <c r="A102" s="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2.9" x14ac:dyDescent="0.2">
      <c r="A103" s="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2.9" x14ac:dyDescent="0.2">
      <c r="A104" s="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2.9" x14ac:dyDescent="0.2">
      <c r="A105" s="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2.9" x14ac:dyDescent="0.2">
      <c r="A106" s="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2.9" x14ac:dyDescent="0.2">
      <c r="A107" s="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2.9" x14ac:dyDescent="0.2">
      <c r="A108" s="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2.9" x14ac:dyDescent="0.2">
      <c r="A109" s="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2.9" x14ac:dyDescent="0.2">
      <c r="A110" s="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2.9" x14ac:dyDescent="0.2">
      <c r="A111" s="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2.9" x14ac:dyDescent="0.2">
      <c r="A112" s="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2.9" x14ac:dyDescent="0.2">
      <c r="A113" s="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2.9" x14ac:dyDescent="0.2">
      <c r="A114" s="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2.9" x14ac:dyDescent="0.2">
      <c r="A115" s="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2.9" x14ac:dyDescent="0.2">
      <c r="A116" s="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2.9" x14ac:dyDescent="0.2">
      <c r="A117" s="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2.9" x14ac:dyDescent="0.2">
      <c r="A118" s="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2.9" x14ac:dyDescent="0.2">
      <c r="A119" s="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2.9" x14ac:dyDescent="0.2">
      <c r="A120" s="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2.9" x14ac:dyDescent="0.2">
      <c r="A121" s="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2.9" x14ac:dyDescent="0.2">
      <c r="A122" s="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2.9" x14ac:dyDescent="0.2">
      <c r="A123" s="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2.9" x14ac:dyDescent="0.2">
      <c r="A124" s="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2.9" x14ac:dyDescent="0.2">
      <c r="A125" s="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2.9" x14ac:dyDescent="0.2">
      <c r="A126" s="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2.9" x14ac:dyDescent="0.2">
      <c r="A127" s="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2.9" x14ac:dyDescent="0.2">
      <c r="A128" s="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2.9" x14ac:dyDescent="0.2">
      <c r="A129" s="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2.9" x14ac:dyDescent="0.2">
      <c r="A130" s="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2.9" x14ac:dyDescent="0.2">
      <c r="A131" s="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2.9" x14ac:dyDescent="0.2">
      <c r="A132" s="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2.9" x14ac:dyDescent="0.2">
      <c r="A133" s="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2.9" x14ac:dyDescent="0.2">
      <c r="A134" s="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2.9" x14ac:dyDescent="0.2">
      <c r="A135" s="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2.9" x14ac:dyDescent="0.2">
      <c r="A136" s="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2.9" x14ac:dyDescent="0.2">
      <c r="A137" s="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2.9" x14ac:dyDescent="0.2">
      <c r="A138" s="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2.9" x14ac:dyDescent="0.2">
      <c r="A139" s="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2.9" x14ac:dyDescent="0.2">
      <c r="A140" s="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2.9" x14ac:dyDescent="0.2">
      <c r="A141" s="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2.9" x14ac:dyDescent="0.2">
      <c r="A142" s="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2.9" x14ac:dyDescent="0.2">
      <c r="A143" s="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2.9" x14ac:dyDescent="0.2">
      <c r="A144" s="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2.9" x14ac:dyDescent="0.2">
      <c r="A145" s="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2.9" x14ac:dyDescent="0.2">
      <c r="A146" s="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2.9" x14ac:dyDescent="0.2">
      <c r="A147" s="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2.9" x14ac:dyDescent="0.2">
      <c r="A148" s="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2.9" x14ac:dyDescent="0.2">
      <c r="A149" s="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2.9" x14ac:dyDescent="0.2">
      <c r="A150" s="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2.9" x14ac:dyDescent="0.2">
      <c r="A151" s="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2.9" x14ac:dyDescent="0.2">
      <c r="A152" s="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2.9" x14ac:dyDescent="0.2">
      <c r="A153" s="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2.9" x14ac:dyDescent="0.2">
      <c r="A154" s="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2.9" x14ac:dyDescent="0.2">
      <c r="A155" s="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2.9" x14ac:dyDescent="0.2">
      <c r="A156" s="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2.9" x14ac:dyDescent="0.2">
      <c r="A157" s="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2.9" x14ac:dyDescent="0.2">
      <c r="A158" s="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2.9" x14ac:dyDescent="0.2">
      <c r="A159" s="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2.9" x14ac:dyDescent="0.2">
      <c r="A160" s="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2.9" x14ac:dyDescent="0.2">
      <c r="A161" s="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2.9" x14ac:dyDescent="0.2">
      <c r="A162" s="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2.9" x14ac:dyDescent="0.2">
      <c r="A163" s="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2.9" x14ac:dyDescent="0.2">
      <c r="A164" s="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2.9" x14ac:dyDescent="0.2">
      <c r="A165" s="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2.9" x14ac:dyDescent="0.2">
      <c r="A166" s="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2.9" x14ac:dyDescent="0.2">
      <c r="A167" s="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2.9" x14ac:dyDescent="0.2">
      <c r="A168" s="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2.9" x14ac:dyDescent="0.2">
      <c r="A169" s="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2.9" x14ac:dyDescent="0.2">
      <c r="A170" s="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2.9" x14ac:dyDescent="0.2">
      <c r="A171" s="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2.9" x14ac:dyDescent="0.2">
      <c r="A172" s="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2.9" x14ac:dyDescent="0.2">
      <c r="A173" s="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2.9" x14ac:dyDescent="0.2">
      <c r="A174" s="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2.9" x14ac:dyDescent="0.2">
      <c r="A175" s="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2.9" x14ac:dyDescent="0.2">
      <c r="A176" s="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2.9" x14ac:dyDescent="0.2">
      <c r="A177" s="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2.9" x14ac:dyDescent="0.2">
      <c r="A178" s="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2.9" x14ac:dyDescent="0.2">
      <c r="A179" s="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2.9" x14ac:dyDescent="0.2">
      <c r="A180" s="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2.9" x14ac:dyDescent="0.2">
      <c r="A181" s="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2.9" x14ac:dyDescent="0.2">
      <c r="A182" s="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2.9" x14ac:dyDescent="0.2">
      <c r="A183" s="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2.9" x14ac:dyDescent="0.2">
      <c r="A184" s="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2.9" x14ac:dyDescent="0.2">
      <c r="A185" s="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2.9" x14ac:dyDescent="0.2">
      <c r="A186" s="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2.9" x14ac:dyDescent="0.2">
      <c r="A187" s="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2.9" x14ac:dyDescent="0.2">
      <c r="A188" s="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2.9" x14ac:dyDescent="0.2">
      <c r="A189" s="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2.9" x14ac:dyDescent="0.2">
      <c r="A190" s="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2.9" x14ac:dyDescent="0.2">
      <c r="A191" s="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2.9" x14ac:dyDescent="0.2">
      <c r="A192" s="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2.9" x14ac:dyDescent="0.2">
      <c r="A193" s="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2.9" x14ac:dyDescent="0.2">
      <c r="A194" s="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2.9" x14ac:dyDescent="0.2">
      <c r="A195" s="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2.9" x14ac:dyDescent="0.2">
      <c r="A196" s="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2.9" x14ac:dyDescent="0.2">
      <c r="A197" s="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2.9" x14ac:dyDescent="0.2">
      <c r="A198" s="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2.9" x14ac:dyDescent="0.2">
      <c r="A199" s="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2.9" x14ac:dyDescent="0.2">
      <c r="A200" s="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2.9" x14ac:dyDescent="0.2">
      <c r="A201" s="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2.9" x14ac:dyDescent="0.2">
      <c r="A202" s="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2.9" x14ac:dyDescent="0.2">
      <c r="A203" s="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2.9" x14ac:dyDescent="0.2">
      <c r="A204" s="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2.9" x14ac:dyDescent="0.2">
      <c r="A205" s="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2.9" x14ac:dyDescent="0.2">
      <c r="A206" s="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2.9" x14ac:dyDescent="0.2">
      <c r="A207" s="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2.9" x14ac:dyDescent="0.2">
      <c r="A208" s="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2.9" x14ac:dyDescent="0.2">
      <c r="A209" s="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2.9" x14ac:dyDescent="0.2">
      <c r="A210" s="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2.9" x14ac:dyDescent="0.2">
      <c r="A211" s="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2.9" x14ac:dyDescent="0.2">
      <c r="A212" s="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2.9" x14ac:dyDescent="0.2">
      <c r="A213" s="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2.9" x14ac:dyDescent="0.2">
      <c r="A214" s="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2.9" x14ac:dyDescent="0.2">
      <c r="A215" s="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2.9" x14ac:dyDescent="0.2">
      <c r="A216" s="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2.9" x14ac:dyDescent="0.2">
      <c r="A217" s="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2.9" x14ac:dyDescent="0.2">
      <c r="A218" s="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2.9" x14ac:dyDescent="0.2">
      <c r="A219" s="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2.9" x14ac:dyDescent="0.2">
      <c r="A220" s="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2.9" x14ac:dyDescent="0.2">
      <c r="A221" s="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2.9" x14ac:dyDescent="0.2">
      <c r="A222" s="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2.9" x14ac:dyDescent="0.2">
      <c r="A223" s="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2.9" x14ac:dyDescent="0.2">
      <c r="A224" s="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2.9" x14ac:dyDescent="0.2">
      <c r="A225" s="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2.9" x14ac:dyDescent="0.2">
      <c r="A226" s="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2.9" x14ac:dyDescent="0.2">
      <c r="A227" s="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2.9" x14ac:dyDescent="0.2">
      <c r="A228" s="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2.9" x14ac:dyDescent="0.2">
      <c r="A229" s="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2.9" x14ac:dyDescent="0.2">
      <c r="A230" s="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2.9" x14ac:dyDescent="0.2">
      <c r="A231" s="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2.9" x14ac:dyDescent="0.2">
      <c r="A232" s="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2.9" x14ac:dyDescent="0.2">
      <c r="A233" s="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2.9" x14ac:dyDescent="0.2">
      <c r="A234" s="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2.9" x14ac:dyDescent="0.2">
      <c r="A235" s="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2.9" x14ac:dyDescent="0.2">
      <c r="A236" s="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2.9" x14ac:dyDescent="0.2">
      <c r="A237" s="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2.9" x14ac:dyDescent="0.2">
      <c r="A238" s="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2.9" x14ac:dyDescent="0.2">
      <c r="A239" s="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2.9" x14ac:dyDescent="0.2">
      <c r="A240" s="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2.9" x14ac:dyDescent="0.2">
      <c r="A241" s="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2.9" x14ac:dyDescent="0.2">
      <c r="A242" s="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2.9" x14ac:dyDescent="0.2">
      <c r="A243" s="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2.9" x14ac:dyDescent="0.2">
      <c r="A244" s="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2.9" x14ac:dyDescent="0.2">
      <c r="A245" s="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2.9" x14ac:dyDescent="0.2">
      <c r="A246" s="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2.9" x14ac:dyDescent="0.2">
      <c r="A247" s="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2.9" x14ac:dyDescent="0.2">
      <c r="A248" s="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2.9" x14ac:dyDescent="0.2">
      <c r="A249" s="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2.9" x14ac:dyDescent="0.2">
      <c r="A250" s="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2.9" x14ac:dyDescent="0.2">
      <c r="A251" s="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2.9" x14ac:dyDescent="0.2">
      <c r="A252" s="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2.9" x14ac:dyDescent="0.2">
      <c r="A253" s="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2.9" x14ac:dyDescent="0.2">
      <c r="A254" s="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2.9" x14ac:dyDescent="0.2">
      <c r="A255" s="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2.9" x14ac:dyDescent="0.2">
      <c r="A256" s="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2.9" x14ac:dyDescent="0.2">
      <c r="A257" s="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2.9" x14ac:dyDescent="0.2">
      <c r="A258" s="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2.9" x14ac:dyDescent="0.2">
      <c r="A259" s="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2.9" x14ac:dyDescent="0.2">
      <c r="A260" s="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2.9" x14ac:dyDescent="0.2">
      <c r="A261" s="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2.9" x14ac:dyDescent="0.2">
      <c r="A262" s="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2.9" x14ac:dyDescent="0.2">
      <c r="A263" s="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2.9" x14ac:dyDescent="0.2">
      <c r="A264" s="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2.9" x14ac:dyDescent="0.2">
      <c r="A265" s="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2.9" x14ac:dyDescent="0.2">
      <c r="A266" s="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2.9" x14ac:dyDescent="0.2">
      <c r="A267" s="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2.9" x14ac:dyDescent="0.2">
      <c r="A268" s="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2.9" x14ac:dyDescent="0.2">
      <c r="A269" s="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2.9" x14ac:dyDescent="0.2">
      <c r="A270" s="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2.9" x14ac:dyDescent="0.2">
      <c r="A271" s="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2.9" x14ac:dyDescent="0.2">
      <c r="A272" s="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2.9" x14ac:dyDescent="0.2">
      <c r="A273" s="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2.9" x14ac:dyDescent="0.2">
      <c r="A274" s="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2.9" x14ac:dyDescent="0.2">
      <c r="A275" s="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2.9" x14ac:dyDescent="0.2">
      <c r="A276" s="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2.9" x14ac:dyDescent="0.2">
      <c r="A277" s="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2.9" x14ac:dyDescent="0.2">
      <c r="A278" s="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2.9" x14ac:dyDescent="0.2">
      <c r="A279" s="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2.9" x14ac:dyDescent="0.2">
      <c r="A280" s="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2.9" x14ac:dyDescent="0.2">
      <c r="A281" s="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2.9" x14ac:dyDescent="0.2">
      <c r="A282" s="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2.9" x14ac:dyDescent="0.2">
      <c r="A283" s="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2.9" x14ac:dyDescent="0.2">
      <c r="A284" s="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2.9" x14ac:dyDescent="0.2">
      <c r="A285" s="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2.9" x14ac:dyDescent="0.2">
      <c r="A286" s="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2.9" x14ac:dyDescent="0.2">
      <c r="A287" s="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2.9" x14ac:dyDescent="0.2">
      <c r="A288" s="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2.9" x14ac:dyDescent="0.2">
      <c r="A289" s="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2.9" x14ac:dyDescent="0.2">
      <c r="A290" s="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2.9" x14ac:dyDescent="0.2">
      <c r="A291" s="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2.9" x14ac:dyDescent="0.2">
      <c r="A292" s="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2.9" x14ac:dyDescent="0.2">
      <c r="A293" s="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2.9" x14ac:dyDescent="0.2">
      <c r="A294" s="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2.9" x14ac:dyDescent="0.2">
      <c r="A295" s="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2.9" x14ac:dyDescent="0.2">
      <c r="A296" s="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2.9" x14ac:dyDescent="0.2">
      <c r="A297" s="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2.9" x14ac:dyDescent="0.2">
      <c r="A298" s="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2.9" x14ac:dyDescent="0.2">
      <c r="A299" s="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2.9" x14ac:dyDescent="0.2">
      <c r="A300" s="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2.9" x14ac:dyDescent="0.2">
      <c r="A301" s="8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2.9" x14ac:dyDescent="0.2">
      <c r="A302" s="8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2.9" x14ac:dyDescent="0.2">
      <c r="A303" s="8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2.9" x14ac:dyDescent="0.2">
      <c r="A304" s="8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2.9" x14ac:dyDescent="0.2">
      <c r="A305" s="8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2.9" x14ac:dyDescent="0.2">
      <c r="A306" s="8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2.9" x14ac:dyDescent="0.2">
      <c r="A307" s="8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2.9" x14ac:dyDescent="0.2">
      <c r="A308" s="8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2.9" x14ac:dyDescent="0.2">
      <c r="A309" s="8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2.9" x14ac:dyDescent="0.2">
      <c r="A310" s="8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2.9" x14ac:dyDescent="0.2">
      <c r="A311" s="8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2.9" x14ac:dyDescent="0.2">
      <c r="A312" s="8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2.9" x14ac:dyDescent="0.2">
      <c r="A313" s="8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2.9" x14ac:dyDescent="0.2">
      <c r="A314" s="8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2.9" x14ac:dyDescent="0.2">
      <c r="A315" s="8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2.9" x14ac:dyDescent="0.2">
      <c r="A316" s="8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2.9" x14ac:dyDescent="0.2">
      <c r="A317" s="8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2.9" x14ac:dyDescent="0.2">
      <c r="A318" s="8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2.9" x14ac:dyDescent="0.2">
      <c r="A319" s="8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2.9" x14ac:dyDescent="0.2">
      <c r="A320" s="8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2.9" x14ac:dyDescent="0.2">
      <c r="A321" s="8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2.9" x14ac:dyDescent="0.2">
      <c r="A322" s="8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2.9" x14ac:dyDescent="0.2">
      <c r="A323" s="8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2.9" x14ac:dyDescent="0.2">
      <c r="A324" s="8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2.9" x14ac:dyDescent="0.2">
      <c r="A325" s="8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2.9" x14ac:dyDescent="0.2">
      <c r="A326" s="8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2.9" x14ac:dyDescent="0.2">
      <c r="A327" s="8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2.9" x14ac:dyDescent="0.2">
      <c r="A328" s="8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2.9" x14ac:dyDescent="0.2">
      <c r="A329" s="8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2.9" x14ac:dyDescent="0.2">
      <c r="A330" s="8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2.9" x14ac:dyDescent="0.2">
      <c r="A331" s="8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2.9" x14ac:dyDescent="0.2">
      <c r="A332" s="8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2.9" x14ac:dyDescent="0.2">
      <c r="A333" s="8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2.9" x14ac:dyDescent="0.2">
      <c r="A334" s="8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2.9" x14ac:dyDescent="0.2">
      <c r="A335" s="8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2.9" x14ac:dyDescent="0.2">
      <c r="A336" s="8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2.9" x14ac:dyDescent="0.2">
      <c r="A337" s="8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2.9" x14ac:dyDescent="0.2">
      <c r="A338" s="8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2.9" x14ac:dyDescent="0.2">
      <c r="A339" s="8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2.9" x14ac:dyDescent="0.2">
      <c r="A340" s="8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2.9" x14ac:dyDescent="0.2">
      <c r="A341" s="8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2.9" x14ac:dyDescent="0.2">
      <c r="A342" s="8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2.9" x14ac:dyDescent="0.2">
      <c r="A343" s="8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2.9" x14ac:dyDescent="0.2">
      <c r="A344" s="8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2.9" x14ac:dyDescent="0.2">
      <c r="A345" s="8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2.9" x14ac:dyDescent="0.2">
      <c r="A346" s="8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2.9" x14ac:dyDescent="0.2">
      <c r="A347" s="8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2.9" x14ac:dyDescent="0.2">
      <c r="A348" s="8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2.9" x14ac:dyDescent="0.2">
      <c r="A349" s="8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2.9" x14ac:dyDescent="0.2">
      <c r="A350" s="8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2.9" x14ac:dyDescent="0.2">
      <c r="A351" s="8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2.9" x14ac:dyDescent="0.2">
      <c r="A352" s="8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2.9" x14ac:dyDescent="0.2">
      <c r="A353" s="8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2.9" x14ac:dyDescent="0.2">
      <c r="A354" s="8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2.9" x14ac:dyDescent="0.2">
      <c r="A355" s="8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2.9" x14ac:dyDescent="0.2">
      <c r="A356" s="8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2.9" x14ac:dyDescent="0.2">
      <c r="A357" s="8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2.9" x14ac:dyDescent="0.2">
      <c r="A358" s="8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2.9" x14ac:dyDescent="0.2">
      <c r="A359" s="8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2.9" x14ac:dyDescent="0.2">
      <c r="A360" s="8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2.9" x14ac:dyDescent="0.2">
      <c r="A361" s="8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2.9" x14ac:dyDescent="0.2">
      <c r="A362" s="8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2.9" x14ac:dyDescent="0.2">
      <c r="A363" s="8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2.9" x14ac:dyDescent="0.2">
      <c r="A364" s="8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2.9" x14ac:dyDescent="0.2">
      <c r="A365" s="8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2.9" x14ac:dyDescent="0.2">
      <c r="A366" s="8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2.9" x14ac:dyDescent="0.2">
      <c r="A367" s="8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2.9" x14ac:dyDescent="0.2">
      <c r="A368" s="8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2.9" x14ac:dyDescent="0.2">
      <c r="A369" s="8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2.9" x14ac:dyDescent="0.2">
      <c r="A370" s="8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2.9" x14ac:dyDescent="0.2">
      <c r="A371" s="8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2.9" x14ac:dyDescent="0.2">
      <c r="A372" s="8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2.9" x14ac:dyDescent="0.2">
      <c r="A373" s="8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2.9" x14ac:dyDescent="0.2">
      <c r="A374" s="8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2.9" x14ac:dyDescent="0.2">
      <c r="A375" s="8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2.9" x14ac:dyDescent="0.2">
      <c r="A376" s="8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2.9" x14ac:dyDescent="0.2">
      <c r="A377" s="8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2.9" x14ac:dyDescent="0.2">
      <c r="A378" s="8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2.9" x14ac:dyDescent="0.2">
      <c r="A379" s="8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2.9" x14ac:dyDescent="0.2">
      <c r="A380" s="8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2.9" x14ac:dyDescent="0.2">
      <c r="A381" s="8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2.9" x14ac:dyDescent="0.2">
      <c r="A382" s="8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2.9" x14ac:dyDescent="0.2">
      <c r="A383" s="8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2.9" x14ac:dyDescent="0.2">
      <c r="A384" s="8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2.9" x14ac:dyDescent="0.2">
      <c r="A385" s="8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2.9" x14ac:dyDescent="0.2">
      <c r="A386" s="8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2.9" x14ac:dyDescent="0.2">
      <c r="A387" s="8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2.9" x14ac:dyDescent="0.2">
      <c r="A388" s="8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2.9" x14ac:dyDescent="0.2">
      <c r="A389" s="8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2.9" x14ac:dyDescent="0.2">
      <c r="A390" s="8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2.9" x14ac:dyDescent="0.2">
      <c r="A391" s="8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2.9" x14ac:dyDescent="0.2">
      <c r="A392" s="8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2.9" x14ac:dyDescent="0.2">
      <c r="A393" s="8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2.9" x14ac:dyDescent="0.2">
      <c r="A394" s="8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2.9" x14ac:dyDescent="0.2">
      <c r="A395" s="8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2.9" x14ac:dyDescent="0.2">
      <c r="A396" s="8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2.9" x14ac:dyDescent="0.2">
      <c r="A397" s="8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2.9" x14ac:dyDescent="0.2">
      <c r="A398" s="8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2.9" x14ac:dyDescent="0.2">
      <c r="A399" s="8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2.9" x14ac:dyDescent="0.2">
      <c r="A400" s="8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2.9" x14ac:dyDescent="0.2">
      <c r="A401" s="8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2.9" x14ac:dyDescent="0.2">
      <c r="A402" s="8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2.9" x14ac:dyDescent="0.2">
      <c r="A403" s="8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2.9" x14ac:dyDescent="0.2">
      <c r="A404" s="8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2.9" x14ac:dyDescent="0.2">
      <c r="A405" s="8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2.9" x14ac:dyDescent="0.2">
      <c r="A406" s="8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2.9" x14ac:dyDescent="0.2">
      <c r="A407" s="8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2.9" x14ac:dyDescent="0.2">
      <c r="A408" s="8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2.9" x14ac:dyDescent="0.2">
      <c r="A409" s="8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2.9" x14ac:dyDescent="0.2">
      <c r="A410" s="8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2.9" x14ac:dyDescent="0.2">
      <c r="A411" s="8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2.9" x14ac:dyDescent="0.2">
      <c r="A412" s="8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2.9" x14ac:dyDescent="0.2">
      <c r="A413" s="8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2.9" x14ac:dyDescent="0.2">
      <c r="A414" s="8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2.9" x14ac:dyDescent="0.2">
      <c r="A415" s="8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2.9" x14ac:dyDescent="0.2">
      <c r="A416" s="8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2.9" x14ac:dyDescent="0.2">
      <c r="A417" s="8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2.9" x14ac:dyDescent="0.2">
      <c r="A418" s="8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2.9" x14ac:dyDescent="0.2">
      <c r="A419" s="8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2.9" x14ac:dyDescent="0.2">
      <c r="A420" s="8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2.9" x14ac:dyDescent="0.2">
      <c r="A421" s="8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2.9" x14ac:dyDescent="0.2">
      <c r="A422" s="8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2.9" x14ac:dyDescent="0.2">
      <c r="A423" s="8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2.9" x14ac:dyDescent="0.2">
      <c r="A424" s="8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2.9" x14ac:dyDescent="0.2">
      <c r="A425" s="8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2.9" x14ac:dyDescent="0.2">
      <c r="A426" s="8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2.9" x14ac:dyDescent="0.2">
      <c r="A427" s="8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2.9" x14ac:dyDescent="0.2">
      <c r="A428" s="8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2.9" x14ac:dyDescent="0.2">
      <c r="A429" s="8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2.9" x14ac:dyDescent="0.2">
      <c r="A430" s="8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2.9" x14ac:dyDescent="0.2">
      <c r="A431" s="8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2.9" x14ac:dyDescent="0.2">
      <c r="A432" s="8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2.9" x14ac:dyDescent="0.2">
      <c r="A433" s="8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2.9" x14ac:dyDescent="0.2">
      <c r="A434" s="8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2.9" x14ac:dyDescent="0.2">
      <c r="A435" s="8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2.9" x14ac:dyDescent="0.2">
      <c r="A436" s="8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2.9" x14ac:dyDescent="0.2">
      <c r="A437" s="8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2.9" x14ac:dyDescent="0.2">
      <c r="A438" s="8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2.9" x14ac:dyDescent="0.2">
      <c r="A439" s="8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2.9" x14ac:dyDescent="0.2">
      <c r="A440" s="8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2.9" x14ac:dyDescent="0.2">
      <c r="A441" s="8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2.9" x14ac:dyDescent="0.2">
      <c r="A442" s="8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2.9" x14ac:dyDescent="0.2">
      <c r="A443" s="8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2.9" x14ac:dyDescent="0.2">
      <c r="A444" s="8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2.9" x14ac:dyDescent="0.2">
      <c r="A445" s="8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2.9" x14ac:dyDescent="0.2">
      <c r="A446" s="8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2.9" x14ac:dyDescent="0.2">
      <c r="A447" s="8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2.9" x14ac:dyDescent="0.2">
      <c r="A448" s="8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2.9" x14ac:dyDescent="0.2">
      <c r="A449" s="8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2.9" x14ac:dyDescent="0.2">
      <c r="A450" s="8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2.9" x14ac:dyDescent="0.2">
      <c r="A451" s="8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2.9" x14ac:dyDescent="0.2">
      <c r="A452" s="8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2.9" x14ac:dyDescent="0.2">
      <c r="A453" s="8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2.9" x14ac:dyDescent="0.2">
      <c r="A454" s="8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2.9" x14ac:dyDescent="0.2">
      <c r="A455" s="8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2.9" x14ac:dyDescent="0.2">
      <c r="A456" s="8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2.9" x14ac:dyDescent="0.2">
      <c r="A457" s="8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2.9" x14ac:dyDescent="0.2">
      <c r="A458" s="8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2.9" x14ac:dyDescent="0.2">
      <c r="A459" s="8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2.9" x14ac:dyDescent="0.2">
      <c r="A460" s="8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2.9" x14ac:dyDescent="0.2">
      <c r="A461" s="8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2.9" x14ac:dyDescent="0.2">
      <c r="A462" s="8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2.9" x14ac:dyDescent="0.2">
      <c r="A463" s="8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2.9" x14ac:dyDescent="0.2">
      <c r="A464" s="8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2.9" x14ac:dyDescent="0.2">
      <c r="A465" s="8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2.9" x14ac:dyDescent="0.2">
      <c r="A466" s="8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2.9" x14ac:dyDescent="0.2">
      <c r="A467" s="8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2.9" x14ac:dyDescent="0.2">
      <c r="A468" s="8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2.9" x14ac:dyDescent="0.2">
      <c r="A469" s="8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2.9" x14ac:dyDescent="0.2">
      <c r="A470" s="8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2.9" x14ac:dyDescent="0.2">
      <c r="A471" s="8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2.9" x14ac:dyDescent="0.2">
      <c r="A472" s="8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2.9" x14ac:dyDescent="0.2">
      <c r="A473" s="8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2.9" x14ac:dyDescent="0.2">
      <c r="A474" s="8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2.9" x14ac:dyDescent="0.2">
      <c r="A475" s="8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2.9" x14ac:dyDescent="0.2">
      <c r="A476" s="8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2.9" x14ac:dyDescent="0.2">
      <c r="A477" s="8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2.9" x14ac:dyDescent="0.2">
      <c r="A478" s="8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2.9" x14ac:dyDescent="0.2">
      <c r="A479" s="8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2.9" x14ac:dyDescent="0.2">
      <c r="A480" s="8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2.9" x14ac:dyDescent="0.2">
      <c r="A481" s="8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2.9" x14ac:dyDescent="0.2">
      <c r="A482" s="8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2.9" x14ac:dyDescent="0.2">
      <c r="A483" s="8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2.9" x14ac:dyDescent="0.2">
      <c r="A484" s="8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2.9" x14ac:dyDescent="0.2">
      <c r="A485" s="8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2.9" x14ac:dyDescent="0.2">
      <c r="A486" s="8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2.9" x14ac:dyDescent="0.2">
      <c r="A487" s="8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2.9" x14ac:dyDescent="0.2">
      <c r="A488" s="8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2.9" x14ac:dyDescent="0.2">
      <c r="A489" s="8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2.9" x14ac:dyDescent="0.2">
      <c r="A490" s="8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2.9" x14ac:dyDescent="0.2">
      <c r="A491" s="8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2.9" x14ac:dyDescent="0.2">
      <c r="A492" s="8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2.9" x14ac:dyDescent="0.2">
      <c r="A493" s="8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2.9" x14ac:dyDescent="0.2">
      <c r="A494" s="8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2.9" x14ac:dyDescent="0.2">
      <c r="A495" s="8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2.9" x14ac:dyDescent="0.2">
      <c r="A496" s="8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2.9" x14ac:dyDescent="0.2">
      <c r="A497" s="8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2.9" x14ac:dyDescent="0.2">
      <c r="A498" s="8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2.9" x14ac:dyDescent="0.2">
      <c r="A499" s="8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2.9" x14ac:dyDescent="0.2">
      <c r="A500" s="8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2.9" x14ac:dyDescent="0.2">
      <c r="A501" s="8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2.9" x14ac:dyDescent="0.2">
      <c r="A502" s="8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2.9" x14ac:dyDescent="0.2">
      <c r="A503" s="8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2.9" x14ac:dyDescent="0.2">
      <c r="A504" s="8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2.9" x14ac:dyDescent="0.2">
      <c r="A505" s="8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2.9" x14ac:dyDescent="0.2">
      <c r="A506" s="8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2.9" x14ac:dyDescent="0.2">
      <c r="A507" s="8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2.9" x14ac:dyDescent="0.2">
      <c r="A508" s="8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2.9" x14ac:dyDescent="0.2">
      <c r="A509" s="8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2.9" x14ac:dyDescent="0.2">
      <c r="A510" s="8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2.9" x14ac:dyDescent="0.2">
      <c r="A511" s="8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2.9" x14ac:dyDescent="0.2">
      <c r="A512" s="8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2.9" x14ac:dyDescent="0.2">
      <c r="A513" s="8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2.9" x14ac:dyDescent="0.2">
      <c r="A514" s="8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2.9" x14ac:dyDescent="0.2">
      <c r="A515" s="8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2.9" x14ac:dyDescent="0.2">
      <c r="A516" s="8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2.9" x14ac:dyDescent="0.2">
      <c r="A517" s="8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2.9" x14ac:dyDescent="0.2">
      <c r="A518" s="8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2.9" x14ac:dyDescent="0.2">
      <c r="A519" s="8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2.9" x14ac:dyDescent="0.2">
      <c r="A520" s="8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2.9" x14ac:dyDescent="0.2">
      <c r="A521" s="8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2.9" x14ac:dyDescent="0.2">
      <c r="A522" s="8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2.9" x14ac:dyDescent="0.2">
      <c r="A523" s="8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2.9" x14ac:dyDescent="0.2">
      <c r="A524" s="8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2.9" x14ac:dyDescent="0.2">
      <c r="A525" s="8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2.9" x14ac:dyDescent="0.2">
      <c r="A526" s="8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2.9" x14ac:dyDescent="0.2">
      <c r="A527" s="8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2.9" x14ac:dyDescent="0.2">
      <c r="A528" s="8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2.9" x14ac:dyDescent="0.2">
      <c r="A529" s="8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2.9" x14ac:dyDescent="0.2">
      <c r="A530" s="8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2.9" x14ac:dyDescent="0.2">
      <c r="A531" s="8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2.9" x14ac:dyDescent="0.2">
      <c r="A532" s="8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2.9" x14ac:dyDescent="0.2">
      <c r="A533" s="8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2.9" x14ac:dyDescent="0.2">
      <c r="A534" s="8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2.9" x14ac:dyDescent="0.2">
      <c r="A535" s="8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2.9" x14ac:dyDescent="0.2">
      <c r="A536" s="8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2.9" x14ac:dyDescent="0.2">
      <c r="A537" s="8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2.9" x14ac:dyDescent="0.2">
      <c r="A538" s="8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2.9" x14ac:dyDescent="0.2">
      <c r="A539" s="8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2.9" x14ac:dyDescent="0.2">
      <c r="A540" s="8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2.9" x14ac:dyDescent="0.2">
      <c r="A541" s="8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2.9" x14ac:dyDescent="0.2">
      <c r="A542" s="8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2.9" x14ac:dyDescent="0.2">
      <c r="A543" s="8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2.9" x14ac:dyDescent="0.2">
      <c r="A544" s="8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2.9" x14ac:dyDescent="0.2">
      <c r="A545" s="8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2.9" x14ac:dyDescent="0.2">
      <c r="A546" s="8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2.9" x14ac:dyDescent="0.2">
      <c r="A547" s="8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2.9" x14ac:dyDescent="0.2">
      <c r="A548" s="8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2.9" x14ac:dyDescent="0.2">
      <c r="A549" s="8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2.9" x14ac:dyDescent="0.2">
      <c r="A550" s="8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2.9" x14ac:dyDescent="0.2">
      <c r="A551" s="8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2.9" x14ac:dyDescent="0.2">
      <c r="A552" s="8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2.9" x14ac:dyDescent="0.2">
      <c r="A553" s="8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2.9" x14ac:dyDescent="0.2">
      <c r="A554" s="8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2.9" x14ac:dyDescent="0.2">
      <c r="A555" s="8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2.9" x14ac:dyDescent="0.2">
      <c r="A556" s="8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2.9" x14ac:dyDescent="0.2">
      <c r="A557" s="8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2.9" x14ac:dyDescent="0.2">
      <c r="A558" s="8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2.9" x14ac:dyDescent="0.2">
      <c r="A559" s="8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2.9" x14ac:dyDescent="0.2">
      <c r="A560" s="8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2.9" x14ac:dyDescent="0.2">
      <c r="A561" s="8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2.9" x14ac:dyDescent="0.2">
      <c r="A562" s="8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2.9" x14ac:dyDescent="0.2">
      <c r="A563" s="8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2.9" x14ac:dyDescent="0.2">
      <c r="A564" s="8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2.9" x14ac:dyDescent="0.2">
      <c r="A565" s="8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2.9" x14ac:dyDescent="0.2">
      <c r="A566" s="8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2.9" x14ac:dyDescent="0.2">
      <c r="A567" s="8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2.9" x14ac:dyDescent="0.2">
      <c r="A568" s="8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2.9" x14ac:dyDescent="0.2">
      <c r="A569" s="8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2.9" x14ac:dyDescent="0.2">
      <c r="A570" s="8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2.9" x14ac:dyDescent="0.2">
      <c r="A571" s="8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2.9" x14ac:dyDescent="0.2">
      <c r="A572" s="8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2.9" x14ac:dyDescent="0.2">
      <c r="A573" s="8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2.9" x14ac:dyDescent="0.2">
      <c r="A574" s="8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2.9" x14ac:dyDescent="0.2">
      <c r="A575" s="8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2.9" x14ac:dyDescent="0.2">
      <c r="A576" s="8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2.9" x14ac:dyDescent="0.2">
      <c r="A577" s="8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2.9" x14ac:dyDescent="0.2">
      <c r="A578" s="8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2.9" x14ac:dyDescent="0.2">
      <c r="A579" s="8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2.9" x14ac:dyDescent="0.2">
      <c r="A580" s="8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2.9" x14ac:dyDescent="0.2">
      <c r="A581" s="8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2.9" x14ac:dyDescent="0.2">
      <c r="A582" s="8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2.9" x14ac:dyDescent="0.2">
      <c r="A583" s="8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2.9" x14ac:dyDescent="0.2">
      <c r="A584" s="8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2.9" x14ac:dyDescent="0.2">
      <c r="A585" s="8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2.9" x14ac:dyDescent="0.2">
      <c r="A586" s="8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2.9" x14ac:dyDescent="0.2">
      <c r="A587" s="8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2.9" x14ac:dyDescent="0.2">
      <c r="A588" s="8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2.9" x14ac:dyDescent="0.2">
      <c r="A589" s="8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2.9" x14ac:dyDescent="0.2">
      <c r="A590" s="8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2.9" x14ac:dyDescent="0.2">
      <c r="A591" s="8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2.9" x14ac:dyDescent="0.2">
      <c r="A592" s="8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2.9" x14ac:dyDescent="0.2">
      <c r="A593" s="8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2.9" x14ac:dyDescent="0.2">
      <c r="A594" s="8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2.9" x14ac:dyDescent="0.2">
      <c r="A595" s="8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2.9" x14ac:dyDescent="0.2">
      <c r="A596" s="8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2.9" x14ac:dyDescent="0.2">
      <c r="A597" s="8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2.9" x14ac:dyDescent="0.2">
      <c r="A598" s="8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2.9" x14ac:dyDescent="0.2">
      <c r="A599" s="8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2.9" x14ac:dyDescent="0.2">
      <c r="A600" s="8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2.9" x14ac:dyDescent="0.2">
      <c r="A601" s="8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2.9" x14ac:dyDescent="0.2">
      <c r="A602" s="8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2.9" x14ac:dyDescent="0.2">
      <c r="A603" s="8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2.9" x14ac:dyDescent="0.2">
      <c r="A604" s="8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2.9" x14ac:dyDescent="0.2">
      <c r="A605" s="8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2.9" x14ac:dyDescent="0.2">
      <c r="A606" s="8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2.9" x14ac:dyDescent="0.2">
      <c r="A607" s="8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2.9" x14ac:dyDescent="0.2">
      <c r="A608" s="8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2.9" x14ac:dyDescent="0.2">
      <c r="A609" s="8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2.9" x14ac:dyDescent="0.2">
      <c r="A610" s="8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2.9" x14ac:dyDescent="0.2">
      <c r="A611" s="8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2.9" x14ac:dyDescent="0.2">
      <c r="A612" s="8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2.9" x14ac:dyDescent="0.2">
      <c r="A613" s="8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2.9" x14ac:dyDescent="0.2">
      <c r="A614" s="8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2.9" x14ac:dyDescent="0.2">
      <c r="A615" s="8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2.9" x14ac:dyDescent="0.2">
      <c r="A616" s="8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2.9" x14ac:dyDescent="0.2">
      <c r="A617" s="8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2.9" x14ac:dyDescent="0.2">
      <c r="A618" s="8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2.9" x14ac:dyDescent="0.2">
      <c r="A619" s="8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2.9" x14ac:dyDescent="0.2">
      <c r="A620" s="8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2.9" x14ac:dyDescent="0.2">
      <c r="A621" s="8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2.9" x14ac:dyDescent="0.2">
      <c r="A622" s="8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2.9" x14ac:dyDescent="0.2">
      <c r="A623" s="8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2.9" x14ac:dyDescent="0.2">
      <c r="A624" s="8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2.9" x14ac:dyDescent="0.2">
      <c r="A625" s="8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2.9" x14ac:dyDescent="0.2">
      <c r="A626" s="8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2.9" x14ac:dyDescent="0.2">
      <c r="A627" s="8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2.9" x14ac:dyDescent="0.2">
      <c r="A628" s="8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2.9" x14ac:dyDescent="0.2">
      <c r="A629" s="8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2.9" x14ac:dyDescent="0.2">
      <c r="A630" s="8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2.9" x14ac:dyDescent="0.2">
      <c r="A631" s="8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2.9" x14ac:dyDescent="0.2">
      <c r="A632" s="8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2.9" x14ac:dyDescent="0.2">
      <c r="A633" s="8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2.9" x14ac:dyDescent="0.2">
      <c r="A634" s="8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2.9" x14ac:dyDescent="0.2">
      <c r="A635" s="8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2.9" x14ac:dyDescent="0.2">
      <c r="A636" s="8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2.9" x14ac:dyDescent="0.2">
      <c r="A637" s="8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2.9" x14ac:dyDescent="0.2">
      <c r="A638" s="8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2.9" x14ac:dyDescent="0.2">
      <c r="A639" s="8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2.9" x14ac:dyDescent="0.2">
      <c r="A640" s="8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2.9" x14ac:dyDescent="0.2">
      <c r="A641" s="8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2.9" x14ac:dyDescent="0.2">
      <c r="A642" s="8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2.9" x14ac:dyDescent="0.2">
      <c r="A643" s="8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2.9" x14ac:dyDescent="0.2">
      <c r="A644" s="8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2.9" x14ac:dyDescent="0.2">
      <c r="A645" s="8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2.9" x14ac:dyDescent="0.2">
      <c r="A646" s="8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2.9" x14ac:dyDescent="0.2">
      <c r="A647" s="8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2.9" x14ac:dyDescent="0.2">
      <c r="A648" s="8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2.9" x14ac:dyDescent="0.2">
      <c r="A649" s="8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2.9" x14ac:dyDescent="0.2">
      <c r="A650" s="8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2.9" x14ac:dyDescent="0.2">
      <c r="A651" s="8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2.9" x14ac:dyDescent="0.2">
      <c r="A652" s="8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2.9" x14ac:dyDescent="0.2">
      <c r="A653" s="8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2.9" x14ac:dyDescent="0.2">
      <c r="A654" s="8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2.9" x14ac:dyDescent="0.2">
      <c r="A655" s="8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2.9" x14ac:dyDescent="0.2">
      <c r="A656" s="8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2.9" x14ac:dyDescent="0.2">
      <c r="A657" s="8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2.9" x14ac:dyDescent="0.2">
      <c r="A658" s="8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2.9" x14ac:dyDescent="0.2">
      <c r="A659" s="8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2.9" x14ac:dyDescent="0.2">
      <c r="A660" s="8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2.9" x14ac:dyDescent="0.2">
      <c r="A661" s="8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2.9" x14ac:dyDescent="0.2">
      <c r="A662" s="8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2.9" x14ac:dyDescent="0.2">
      <c r="A663" s="8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2.9" x14ac:dyDescent="0.2">
      <c r="A664" s="8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2.9" x14ac:dyDescent="0.2">
      <c r="A665" s="8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2.9" x14ac:dyDescent="0.2">
      <c r="A666" s="8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2.9" x14ac:dyDescent="0.2">
      <c r="A667" s="8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2.9" x14ac:dyDescent="0.2">
      <c r="A668" s="8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2.9" x14ac:dyDescent="0.2">
      <c r="A669" s="8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2.9" x14ac:dyDescent="0.2">
      <c r="A670" s="8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2.9" x14ac:dyDescent="0.2">
      <c r="A671" s="8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2.9" x14ac:dyDescent="0.2">
      <c r="A672" s="8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2.9" x14ac:dyDescent="0.2">
      <c r="A673" s="8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2.9" x14ac:dyDescent="0.2">
      <c r="A674" s="8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2.9" x14ac:dyDescent="0.2">
      <c r="A675" s="8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2.9" x14ac:dyDescent="0.2">
      <c r="A676" s="8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2.9" x14ac:dyDescent="0.2">
      <c r="A677" s="8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2.9" x14ac:dyDescent="0.2">
      <c r="A678" s="8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2.9" x14ac:dyDescent="0.2">
      <c r="A679" s="8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2.9" x14ac:dyDescent="0.2">
      <c r="A680" s="8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2.9" x14ac:dyDescent="0.2">
      <c r="A681" s="8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2.9" x14ac:dyDescent="0.2">
      <c r="A682" s="8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2.9" x14ac:dyDescent="0.2">
      <c r="A683" s="8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2.9" x14ac:dyDescent="0.2">
      <c r="A684" s="8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2.9" x14ac:dyDescent="0.2">
      <c r="A685" s="8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2.9" x14ac:dyDescent="0.2">
      <c r="A686" s="8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2.9" x14ac:dyDescent="0.2">
      <c r="A687" s="8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2.9" x14ac:dyDescent="0.2">
      <c r="A688" s="8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2.9" x14ac:dyDescent="0.2">
      <c r="A689" s="8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2.9" x14ac:dyDescent="0.2">
      <c r="A690" s="8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2.9" x14ac:dyDescent="0.2">
      <c r="A691" s="8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2.9" x14ac:dyDescent="0.2">
      <c r="A692" s="8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2.9" x14ac:dyDescent="0.2">
      <c r="A693" s="8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2.9" x14ac:dyDescent="0.2">
      <c r="A694" s="8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2.9" x14ac:dyDescent="0.2">
      <c r="A695" s="8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2.9" x14ac:dyDescent="0.2">
      <c r="A696" s="8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2.9" x14ac:dyDescent="0.2">
      <c r="A697" s="8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2.9" x14ac:dyDescent="0.2">
      <c r="A698" s="8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2.9" x14ac:dyDescent="0.2">
      <c r="A699" s="8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2.9" x14ac:dyDescent="0.2">
      <c r="A700" s="8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2.9" x14ac:dyDescent="0.2">
      <c r="A701" s="8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2.9" x14ac:dyDescent="0.2">
      <c r="A702" s="8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2.9" x14ac:dyDescent="0.2">
      <c r="A703" s="8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2.9" x14ac:dyDescent="0.2">
      <c r="A704" s="8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2.9" x14ac:dyDescent="0.2">
      <c r="A705" s="8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2.9" x14ac:dyDescent="0.2">
      <c r="A706" s="8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2.9" x14ac:dyDescent="0.2">
      <c r="A707" s="8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2.9" x14ac:dyDescent="0.2">
      <c r="A708" s="8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2.9" x14ac:dyDescent="0.2">
      <c r="A709" s="8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2.9" x14ac:dyDescent="0.2">
      <c r="A710" s="8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2.9" x14ac:dyDescent="0.2">
      <c r="A711" s="8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2.9" x14ac:dyDescent="0.2">
      <c r="A712" s="8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2.9" x14ac:dyDescent="0.2">
      <c r="A713" s="8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2.9" x14ac:dyDescent="0.2">
      <c r="A714" s="8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2.9" x14ac:dyDescent="0.2">
      <c r="A715" s="8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2.9" x14ac:dyDescent="0.2">
      <c r="A716" s="8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2.9" x14ac:dyDescent="0.2">
      <c r="A717" s="8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2.9" x14ac:dyDescent="0.2">
      <c r="A718" s="8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2.9" x14ac:dyDescent="0.2">
      <c r="A719" s="8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2.9" x14ac:dyDescent="0.2">
      <c r="A720" s="8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2.9" x14ac:dyDescent="0.2">
      <c r="A721" s="8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2.9" x14ac:dyDescent="0.2">
      <c r="A722" s="8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2.9" x14ac:dyDescent="0.2">
      <c r="A723" s="8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2.9" x14ac:dyDescent="0.2">
      <c r="A724" s="8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2.9" x14ac:dyDescent="0.2">
      <c r="A725" s="8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2.9" x14ac:dyDescent="0.2">
      <c r="A726" s="8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2.9" x14ac:dyDescent="0.2">
      <c r="A727" s="8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2.9" x14ac:dyDescent="0.2">
      <c r="A728" s="8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2.9" x14ac:dyDescent="0.2">
      <c r="A729" s="8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2.9" x14ac:dyDescent="0.2">
      <c r="A730" s="8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2.9" x14ac:dyDescent="0.2">
      <c r="A731" s="8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2.9" x14ac:dyDescent="0.2">
      <c r="A732" s="8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2.9" x14ac:dyDescent="0.2">
      <c r="A733" s="8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2.9" x14ac:dyDescent="0.2">
      <c r="A734" s="8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2.9" x14ac:dyDescent="0.2">
      <c r="A735" s="8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2.9" x14ac:dyDescent="0.2">
      <c r="A736" s="8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2.9" x14ac:dyDescent="0.2">
      <c r="A737" s="8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2.9" x14ac:dyDescent="0.2">
      <c r="A738" s="8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2.9" x14ac:dyDescent="0.2">
      <c r="A739" s="8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2.9" x14ac:dyDescent="0.2">
      <c r="A740" s="8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2.9" x14ac:dyDescent="0.2">
      <c r="A741" s="8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2.9" x14ac:dyDescent="0.2">
      <c r="A742" s="8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2.9" x14ac:dyDescent="0.2">
      <c r="A743" s="8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2.9" x14ac:dyDescent="0.2">
      <c r="A744" s="8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2.9" x14ac:dyDescent="0.2">
      <c r="A745" s="8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2.9" x14ac:dyDescent="0.2">
      <c r="A746" s="8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2.9" x14ac:dyDescent="0.2">
      <c r="A747" s="8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2.9" x14ac:dyDescent="0.2">
      <c r="A748" s="8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2.9" x14ac:dyDescent="0.2">
      <c r="A749" s="8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2.9" x14ac:dyDescent="0.2">
      <c r="A750" s="8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2.9" x14ac:dyDescent="0.2">
      <c r="A751" s="8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</sheetData>
  <mergeCells count="18">
    <mergeCell ref="K21:M21"/>
    <mergeCell ref="K22:M22"/>
    <mergeCell ref="N17:X17"/>
    <mergeCell ref="N18:X18"/>
    <mergeCell ref="N19:X19"/>
    <mergeCell ref="N20:X20"/>
    <mergeCell ref="N21:X21"/>
    <mergeCell ref="N22:X22"/>
    <mergeCell ref="K17:M17"/>
    <mergeCell ref="K18:M18"/>
    <mergeCell ref="K19:M19"/>
    <mergeCell ref="K20:M20"/>
    <mergeCell ref="B17:I17"/>
    <mergeCell ref="C18:I18"/>
    <mergeCell ref="C19:I19"/>
    <mergeCell ref="C20:I20"/>
    <mergeCell ref="C22:I22"/>
    <mergeCell ref="C21:I21"/>
  </mergeCells>
  <printOptions horizontalCentered="1"/>
  <pageMargins left="0.7" right="0.7" top="0.75" bottom="0.75" header="0" footer="0"/>
  <pageSetup paperSize="8" scale="71" pageOrder="overThenDown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DISTR 29.4.2020</vt:lpstr>
      <vt:lpstr>'DISTR 29.4.2020'!Oblast_tisku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Maršálková Ivana</cp:lastModifiedBy>
  <cp:lastPrinted>2020-05-15T07:14:19Z</cp:lastPrinted>
  <dcterms:modified xsi:type="dcterms:W3CDTF">2020-05-18T07:06:16Z</dcterms:modified>
</cp:coreProperties>
</file>